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625" windowHeight="8130" tabRatio="914" activeTab="4"/>
  </bookViews>
  <sheets>
    <sheet name="7 класс юноши" sheetId="14" r:id="rId1"/>
    <sheet name="7 класс девушки" sheetId="15" r:id="rId2"/>
    <sheet name="8 класс юноши" sheetId="16" r:id="rId3"/>
    <sheet name="8 класс девушки" sheetId="17" r:id="rId4"/>
    <sheet name="9 класс юноши" sheetId="4" r:id="rId5"/>
    <sheet name="9 класс девушки" sheetId="3" r:id="rId6"/>
    <sheet name="10 класс девушки" sheetId="5" r:id="rId7"/>
    <sheet name="10 класс юноши" sheetId="6" r:id="rId8"/>
    <sheet name="11 класс девушки" sheetId="7" r:id="rId9"/>
    <sheet name="11 класс юноши" sheetId="8" r:id="rId10"/>
  </sheets>
  <definedNames>
    <definedName name="_xlnm._FilterDatabase" localSheetId="6" hidden="1">'10 класс девушки'!$C$4:$R$13</definedName>
    <definedName name="_xlnm._FilterDatabase" localSheetId="7" hidden="1">'10 класс юноши'!$C$4:$R$16</definedName>
    <definedName name="_xlnm._FilterDatabase" localSheetId="8" hidden="1">'11 класс девушки'!$C$4:$R$7</definedName>
    <definedName name="_xlnm._FilterDatabase" localSheetId="9" hidden="1">'11 класс юноши'!$C$4:$R$12</definedName>
    <definedName name="_xlnm._FilterDatabase" localSheetId="1" hidden="1">'7 класс девушки'!$B$4:$R$20</definedName>
    <definedName name="_xlnm._FilterDatabase" localSheetId="0" hidden="1">'7 класс юноши'!$B$4:$R$17</definedName>
    <definedName name="_xlnm._FilterDatabase" localSheetId="3" hidden="1">'8 класс девушки'!$B$4:$R$20</definedName>
    <definedName name="_xlnm._FilterDatabase" localSheetId="2" hidden="1">'8 класс юноши'!$B$4:$R$22</definedName>
    <definedName name="_xlnm._FilterDatabase" localSheetId="5" hidden="1">'9 класс девушки'!$B$4:$R$18</definedName>
    <definedName name="_xlnm._FilterDatabase" localSheetId="4" hidden="1">'9 класс юноши'!$B$4:$R$20</definedName>
  </definedNames>
  <calcPr calcId="144525"/>
</workbook>
</file>

<file path=xl/calcChain.xml><?xml version="1.0" encoding="utf-8"?>
<calcChain xmlns="http://schemas.openxmlformats.org/spreadsheetml/2006/main">
  <c r="M20" i="4" l="1"/>
  <c r="K20" i="4"/>
  <c r="H20" i="4"/>
  <c r="M14" i="4"/>
  <c r="K14" i="4"/>
  <c r="H14" i="4"/>
  <c r="M9" i="4"/>
  <c r="K9" i="4"/>
  <c r="H9" i="4"/>
  <c r="M16" i="4"/>
  <c r="K16" i="4"/>
  <c r="H16" i="4"/>
  <c r="M17" i="4"/>
  <c r="K17" i="4"/>
  <c r="H17" i="4"/>
  <c r="N16" i="4" l="1"/>
  <c r="N14" i="4"/>
  <c r="N9" i="4"/>
  <c r="N17" i="4"/>
  <c r="N20" i="4"/>
  <c r="M8" i="6" l="1"/>
  <c r="K8" i="6"/>
  <c r="H8" i="6"/>
  <c r="M8" i="5"/>
  <c r="K8" i="5"/>
  <c r="H8" i="5"/>
  <c r="M17" i="3"/>
  <c r="K17" i="3"/>
  <c r="H17" i="3"/>
  <c r="M14" i="3"/>
  <c r="K14" i="3"/>
  <c r="H14" i="3"/>
  <c r="M16" i="3"/>
  <c r="K16" i="3"/>
  <c r="H16" i="3"/>
  <c r="M11" i="17"/>
  <c r="K11" i="17"/>
  <c r="H11" i="17"/>
  <c r="M18" i="17"/>
  <c r="K18" i="17"/>
  <c r="H18" i="17"/>
  <c r="M16" i="16"/>
  <c r="K16" i="16"/>
  <c r="H16" i="16"/>
  <c r="M10" i="16"/>
  <c r="K10" i="16"/>
  <c r="H10" i="16"/>
  <c r="M13" i="16"/>
  <c r="K13" i="16"/>
  <c r="H13" i="16"/>
  <c r="M9" i="16"/>
  <c r="K9" i="16"/>
  <c r="H9" i="16"/>
  <c r="M21" i="16"/>
  <c r="K21" i="16"/>
  <c r="H21" i="16"/>
  <c r="M8" i="14"/>
  <c r="K8" i="14"/>
  <c r="H8" i="14"/>
  <c r="M6" i="14"/>
  <c r="K6" i="14"/>
  <c r="H6" i="14"/>
  <c r="M7" i="14"/>
  <c r="K7" i="14"/>
  <c r="H7" i="14"/>
  <c r="N17" i="3" l="1"/>
  <c r="N8" i="6"/>
  <c r="N8" i="5"/>
  <c r="N16" i="3"/>
  <c r="N14" i="3"/>
  <c r="N18" i="17"/>
  <c r="N11" i="17"/>
  <c r="N10" i="16"/>
  <c r="N13" i="16"/>
  <c r="N9" i="16"/>
  <c r="N21" i="16"/>
  <c r="N16" i="16"/>
  <c r="N6" i="14"/>
  <c r="N7" i="14"/>
  <c r="N8" i="14"/>
  <c r="M10" i="6" l="1"/>
  <c r="K10" i="6"/>
  <c r="H10" i="6"/>
  <c r="M8" i="3"/>
  <c r="K8" i="3"/>
  <c r="H8" i="3"/>
  <c r="N8" i="3" l="1"/>
  <c r="N10" i="6"/>
  <c r="M11" i="8"/>
  <c r="K11" i="8"/>
  <c r="H11" i="8"/>
  <c r="M12" i="8"/>
  <c r="K12" i="8"/>
  <c r="H12" i="8"/>
  <c r="M10" i="5"/>
  <c r="K10" i="5"/>
  <c r="H10" i="5"/>
  <c r="M12" i="5"/>
  <c r="K12" i="5"/>
  <c r="H12" i="5"/>
  <c r="M11" i="5"/>
  <c r="K11" i="5"/>
  <c r="H11" i="5"/>
  <c r="M14" i="6"/>
  <c r="K14" i="6"/>
  <c r="H14" i="6"/>
  <c r="M15" i="3"/>
  <c r="K15" i="3"/>
  <c r="H15" i="3"/>
  <c r="M13" i="3"/>
  <c r="K13" i="3"/>
  <c r="H13" i="3"/>
  <c r="M20" i="17"/>
  <c r="K20" i="17"/>
  <c r="H20" i="17"/>
  <c r="M16" i="17"/>
  <c r="K16" i="17"/>
  <c r="H16" i="17"/>
  <c r="M6" i="17"/>
  <c r="K6" i="17"/>
  <c r="H6" i="17"/>
  <c r="M8" i="17"/>
  <c r="K8" i="17"/>
  <c r="H8" i="17"/>
  <c r="M15" i="17"/>
  <c r="K15" i="17"/>
  <c r="H15" i="17"/>
  <c r="M17" i="16"/>
  <c r="K17" i="16"/>
  <c r="H17" i="16"/>
  <c r="M5" i="16"/>
  <c r="K5" i="16"/>
  <c r="H5" i="16"/>
  <c r="M11" i="16"/>
  <c r="K11" i="16"/>
  <c r="H11" i="16"/>
  <c r="M6" i="16"/>
  <c r="K6" i="16"/>
  <c r="H6" i="16"/>
  <c r="M7" i="16"/>
  <c r="K7" i="16"/>
  <c r="H7" i="16"/>
  <c r="M18" i="16"/>
  <c r="K18" i="16"/>
  <c r="H18" i="16"/>
  <c r="M20" i="16"/>
  <c r="K20" i="16"/>
  <c r="H20" i="16"/>
  <c r="M14" i="15"/>
  <c r="K14" i="15"/>
  <c r="H14" i="15"/>
  <c r="M10" i="15"/>
  <c r="K10" i="15"/>
  <c r="H10" i="15"/>
  <c r="M8" i="15"/>
  <c r="K8" i="15"/>
  <c r="H8" i="15"/>
  <c r="M18" i="15"/>
  <c r="K18" i="15"/>
  <c r="H18" i="15"/>
  <c r="M9" i="14"/>
  <c r="K9" i="14"/>
  <c r="H9" i="14"/>
  <c r="N12" i="8" l="1"/>
  <c r="N12" i="5"/>
  <c r="N18" i="16"/>
  <c r="N5" i="16"/>
  <c r="N18" i="15"/>
  <c r="N9" i="14"/>
  <c r="N11" i="8"/>
  <c r="N14" i="6"/>
  <c r="N11" i="5"/>
  <c r="N10" i="5"/>
  <c r="N13" i="3"/>
  <c r="N15" i="3"/>
  <c r="N16" i="17"/>
  <c r="N6" i="17"/>
  <c r="N8" i="17"/>
  <c r="N15" i="17"/>
  <c r="N20" i="17"/>
  <c r="N20" i="16"/>
  <c r="N11" i="16"/>
  <c r="N6" i="16"/>
  <c r="N7" i="16"/>
  <c r="N17" i="16"/>
  <c r="N10" i="15"/>
  <c r="N8" i="15"/>
  <c r="N14" i="15"/>
  <c r="M8" i="8" l="1"/>
  <c r="K8" i="8"/>
  <c r="H8" i="8"/>
  <c r="M6" i="5"/>
  <c r="K6" i="5"/>
  <c r="H6" i="5"/>
  <c r="M13" i="5"/>
  <c r="K13" i="5"/>
  <c r="H13" i="5"/>
  <c r="M5" i="5"/>
  <c r="K5" i="5"/>
  <c r="H5" i="5"/>
  <c r="M6" i="3"/>
  <c r="K6" i="3"/>
  <c r="H6" i="3"/>
  <c r="M18" i="3"/>
  <c r="K18" i="3"/>
  <c r="H18" i="3"/>
  <c r="M11" i="3"/>
  <c r="K11" i="3"/>
  <c r="H11" i="3"/>
  <c r="M18" i="4"/>
  <c r="K18" i="4"/>
  <c r="H18" i="4"/>
  <c r="M19" i="4"/>
  <c r="K19" i="4"/>
  <c r="H19" i="4"/>
  <c r="M8" i="4"/>
  <c r="K8" i="4"/>
  <c r="H8" i="4"/>
  <c r="M5" i="17"/>
  <c r="K5" i="17"/>
  <c r="H5" i="17"/>
  <c r="M17" i="17"/>
  <c r="K17" i="17"/>
  <c r="H17" i="17"/>
  <c r="M19" i="17"/>
  <c r="K19" i="17"/>
  <c r="H19" i="17"/>
  <c r="M13" i="17"/>
  <c r="K13" i="17"/>
  <c r="H13" i="17"/>
  <c r="M12" i="17"/>
  <c r="K12" i="17"/>
  <c r="H12" i="17"/>
  <c r="M10" i="17"/>
  <c r="K10" i="17"/>
  <c r="H10" i="17"/>
  <c r="M8" i="16"/>
  <c r="K8" i="16"/>
  <c r="H8" i="16"/>
  <c r="M14" i="16"/>
  <c r="K14" i="16"/>
  <c r="H14" i="16"/>
  <c r="M15" i="16"/>
  <c r="K15" i="16"/>
  <c r="H15" i="16"/>
  <c r="M7" i="15"/>
  <c r="K7" i="15"/>
  <c r="H7" i="15"/>
  <c r="M5" i="15"/>
  <c r="K5" i="15"/>
  <c r="H5" i="15"/>
  <c r="M16" i="15"/>
  <c r="K16" i="15"/>
  <c r="H16" i="15"/>
  <c r="M11" i="15"/>
  <c r="K11" i="15"/>
  <c r="H11" i="15"/>
  <c r="M15" i="15"/>
  <c r="K15" i="15"/>
  <c r="H15" i="15"/>
  <c r="M12" i="14"/>
  <c r="K12" i="14"/>
  <c r="H12" i="14"/>
  <c r="M13" i="14"/>
  <c r="K13" i="14"/>
  <c r="H13" i="14"/>
  <c r="N13" i="5" l="1"/>
  <c r="N19" i="17"/>
  <c r="N11" i="15"/>
  <c r="N8" i="8"/>
  <c r="N5" i="5"/>
  <c r="N6" i="5"/>
  <c r="N6" i="3"/>
  <c r="N18" i="3"/>
  <c r="N11" i="3"/>
  <c r="N19" i="4"/>
  <c r="N18" i="4"/>
  <c r="N8" i="4"/>
  <c r="N12" i="17"/>
  <c r="N5" i="17"/>
  <c r="N10" i="17"/>
  <c r="N17" i="17"/>
  <c r="N13" i="17"/>
  <c r="N14" i="16"/>
  <c r="N15" i="16"/>
  <c r="N8" i="16"/>
  <c r="N15" i="15"/>
  <c r="N5" i="15"/>
  <c r="N16" i="15"/>
  <c r="N7" i="15"/>
  <c r="N12" i="14"/>
  <c r="N13" i="14"/>
  <c r="M20" i="15"/>
  <c r="K20" i="15"/>
  <c r="H20" i="15"/>
  <c r="M13" i="15"/>
  <c r="K13" i="15"/>
  <c r="H13" i="15"/>
  <c r="M19" i="15"/>
  <c r="K19" i="15"/>
  <c r="H19" i="15"/>
  <c r="M10" i="14"/>
  <c r="K10" i="14"/>
  <c r="H10" i="14"/>
  <c r="M16" i="14"/>
  <c r="K16" i="14"/>
  <c r="H16" i="14"/>
  <c r="N13" i="15" l="1"/>
  <c r="N10" i="14"/>
  <c r="N16" i="14"/>
  <c r="N20" i="15"/>
  <c r="N19" i="15"/>
  <c r="M5" i="4"/>
  <c r="K5" i="4"/>
  <c r="H5" i="4"/>
  <c r="N5" i="4" l="1"/>
  <c r="M12" i="6"/>
  <c r="K12" i="6"/>
  <c r="H12" i="6"/>
  <c r="M17" i="15"/>
  <c r="K17" i="15"/>
  <c r="H17" i="15"/>
  <c r="M5" i="14"/>
  <c r="K5" i="14"/>
  <c r="H5" i="14"/>
  <c r="N17" i="15" l="1"/>
  <c r="N5" i="14"/>
  <c r="N12" i="6"/>
  <c r="M7" i="8" l="1"/>
  <c r="K7" i="8"/>
  <c r="H7" i="8"/>
  <c r="M10" i="8"/>
  <c r="K10" i="8"/>
  <c r="H10" i="8"/>
  <c r="M9" i="8"/>
  <c r="K9" i="8"/>
  <c r="H9" i="8"/>
  <c r="M5" i="7"/>
  <c r="K5" i="7"/>
  <c r="H5" i="7"/>
  <c r="M9" i="6"/>
  <c r="K9" i="6"/>
  <c r="H9" i="6"/>
  <c r="M11" i="6"/>
  <c r="K11" i="6"/>
  <c r="H11" i="6"/>
  <c r="M15" i="6"/>
  <c r="K15" i="6"/>
  <c r="H15" i="6"/>
  <c r="M5" i="6"/>
  <c r="K5" i="6"/>
  <c r="H5" i="6"/>
  <c r="M13" i="6"/>
  <c r="K13" i="6"/>
  <c r="H13" i="6"/>
  <c r="M7" i="6"/>
  <c r="K7" i="6"/>
  <c r="H7" i="6"/>
  <c r="M16" i="6"/>
  <c r="K16" i="6"/>
  <c r="H16" i="6"/>
  <c r="M9" i="5"/>
  <c r="K9" i="5"/>
  <c r="H9" i="5"/>
  <c r="M7" i="5"/>
  <c r="K7" i="5"/>
  <c r="H7" i="5"/>
  <c r="M9" i="3"/>
  <c r="K9" i="3"/>
  <c r="H9" i="3"/>
  <c r="M5" i="3"/>
  <c r="K5" i="3"/>
  <c r="H5" i="3"/>
  <c r="M12" i="3"/>
  <c r="K12" i="3"/>
  <c r="H12" i="3"/>
  <c r="M10" i="3"/>
  <c r="K10" i="3"/>
  <c r="H10" i="3"/>
  <c r="M13" i="4"/>
  <c r="K13" i="4"/>
  <c r="H13" i="4"/>
  <c r="M10" i="4"/>
  <c r="K10" i="4"/>
  <c r="H10" i="4"/>
  <c r="M15" i="4"/>
  <c r="K15" i="4"/>
  <c r="H15" i="4"/>
  <c r="M6" i="4"/>
  <c r="K6" i="4"/>
  <c r="H6" i="4"/>
  <c r="M7" i="4"/>
  <c r="K7" i="4"/>
  <c r="H7" i="4"/>
  <c r="M7" i="17"/>
  <c r="K7" i="17"/>
  <c r="H7" i="17"/>
  <c r="M9" i="17"/>
  <c r="K9" i="17"/>
  <c r="H9" i="17"/>
  <c r="M19" i="16"/>
  <c r="K19" i="16"/>
  <c r="H19" i="16"/>
  <c r="M12" i="16"/>
  <c r="K12" i="16"/>
  <c r="H12" i="16"/>
  <c r="M9" i="15"/>
  <c r="K9" i="15"/>
  <c r="H9" i="15"/>
  <c r="M12" i="15"/>
  <c r="K12" i="15"/>
  <c r="H12" i="15"/>
  <c r="M6" i="15"/>
  <c r="K6" i="15"/>
  <c r="H6" i="15"/>
  <c r="M15" i="14"/>
  <c r="K15" i="14"/>
  <c r="H15" i="14"/>
  <c r="M11" i="14"/>
  <c r="K11" i="14"/>
  <c r="H11" i="14"/>
  <c r="M14" i="14"/>
  <c r="K14" i="14"/>
  <c r="H14" i="14"/>
  <c r="M17" i="14"/>
  <c r="K17" i="14"/>
  <c r="H17" i="14"/>
  <c r="N7" i="6" l="1"/>
  <c r="N11" i="6"/>
  <c r="N9" i="8"/>
  <c r="N5" i="6"/>
  <c r="N6" i="4"/>
  <c r="N7" i="8"/>
  <c r="N10" i="8"/>
  <c r="N5" i="7"/>
  <c r="N16" i="6"/>
  <c r="N15" i="6"/>
  <c r="N13" i="6"/>
  <c r="N9" i="6"/>
  <c r="N9" i="5"/>
  <c r="N7" i="5"/>
  <c r="N7" i="4"/>
  <c r="N13" i="4"/>
  <c r="N10" i="4"/>
  <c r="N15" i="4"/>
  <c r="N9" i="17"/>
  <c r="N7" i="17"/>
  <c r="N19" i="16"/>
  <c r="N12" i="16"/>
  <c r="N9" i="15"/>
  <c r="N17" i="14"/>
  <c r="N15" i="14"/>
  <c r="N11" i="14"/>
  <c r="N14" i="14"/>
  <c r="N9" i="3"/>
  <c r="N12" i="3"/>
  <c r="N10" i="3"/>
  <c r="N6" i="15"/>
  <c r="N12" i="15"/>
  <c r="M6" i="8" l="1"/>
  <c r="K6" i="8"/>
  <c r="H6" i="8"/>
  <c r="M5" i="8"/>
  <c r="K5" i="8"/>
  <c r="H5" i="8"/>
  <c r="M7" i="7"/>
  <c r="K7" i="7"/>
  <c r="H7" i="7"/>
  <c r="M7" i="3"/>
  <c r="K7" i="3"/>
  <c r="H7" i="3"/>
  <c r="M11" i="4"/>
  <c r="K11" i="4"/>
  <c r="H11" i="4"/>
  <c r="M12" i="4"/>
  <c r="K12" i="4"/>
  <c r="H12" i="4"/>
  <c r="N6" i="8" l="1"/>
  <c r="N7" i="3"/>
  <c r="N5" i="8"/>
  <c r="N7" i="7"/>
  <c r="N12" i="4"/>
  <c r="N11" i="4"/>
  <c r="M6" i="7"/>
  <c r="K6" i="7"/>
  <c r="H6" i="7"/>
  <c r="M6" i="6"/>
  <c r="H6" i="6"/>
  <c r="M14" i="17"/>
  <c r="K14" i="17"/>
  <c r="H14" i="17"/>
  <c r="M22" i="16"/>
  <c r="K22" i="16"/>
  <c r="H22" i="16"/>
  <c r="N14" i="17" l="1"/>
  <c r="N22" i="16"/>
  <c r="N6" i="7"/>
  <c r="N6" i="6"/>
</calcChain>
</file>

<file path=xl/sharedStrings.xml><?xml version="1.0" encoding="utf-8"?>
<sst xmlns="http://schemas.openxmlformats.org/spreadsheetml/2006/main" count="1049" uniqueCount="387">
  <si>
    <t>№</t>
  </si>
  <si>
    <t>номер задания</t>
  </si>
  <si>
    <t>Итого бб</t>
  </si>
  <si>
    <t>результат</t>
  </si>
  <si>
    <t>Учитель</t>
  </si>
  <si>
    <t>макс. кол-во баллов</t>
  </si>
  <si>
    <t>шифр</t>
  </si>
  <si>
    <t>Фамилия</t>
  </si>
  <si>
    <t>Имя</t>
  </si>
  <si>
    <t>ОУ</t>
  </si>
  <si>
    <t>Тест</t>
  </si>
  <si>
    <t>Баскетбол</t>
  </si>
  <si>
    <t>Гимнастика</t>
  </si>
  <si>
    <t>Ni</t>
  </si>
  <si>
    <t>Xi</t>
  </si>
  <si>
    <t>M</t>
  </si>
  <si>
    <t>Репетитор</t>
  </si>
  <si>
    <t>Наставник</t>
  </si>
  <si>
    <t>физ-ра 9-5</t>
  </si>
  <si>
    <t>физ-ра 9-6</t>
  </si>
  <si>
    <t>физ-ра 9-9</t>
  </si>
  <si>
    <t>физ-ра 10-1</t>
  </si>
  <si>
    <t>физ-ра 10-2</t>
  </si>
  <si>
    <t>физ-ра 10-3</t>
  </si>
  <si>
    <t>физ-ра 10-4</t>
  </si>
  <si>
    <t>физ-ра 10-5</t>
  </si>
  <si>
    <t>физ-ра 10-6</t>
  </si>
  <si>
    <t>физ-ра 10-7</t>
  </si>
  <si>
    <t>физ-ра 10-8</t>
  </si>
  <si>
    <t>физ-ра 10-9</t>
  </si>
  <si>
    <t>практика</t>
  </si>
  <si>
    <t>физ-ра 10-10</t>
  </si>
  <si>
    <t>физ-ра 10-11</t>
  </si>
  <si>
    <t>физ-ра 11-10</t>
  </si>
  <si>
    <t>физ-ра 11-2</t>
  </si>
  <si>
    <t>физ-ра 11-4</t>
  </si>
  <si>
    <t>физ-ра 11-5</t>
  </si>
  <si>
    <t>физ-ра 11-6</t>
  </si>
  <si>
    <t>физ-ра 11-7</t>
  </si>
  <si>
    <t>физ-ра 11-9</t>
  </si>
  <si>
    <t>физ-ра 11-11</t>
  </si>
  <si>
    <t>физ-ра 11-12</t>
  </si>
  <si>
    <t>Итоги школьного этапа олимпиады по физической культуре 7 класс юноши 2020-2021 учебный год</t>
  </si>
  <si>
    <t>Итоги школьного этапа олимпиады по физической культуре 7 класс девушки 2020-2021 учебный год</t>
  </si>
  <si>
    <t>Итоги школьного этапа олимпиады по физической культуре 8 класс юноши 2020-2021 учебный год</t>
  </si>
  <si>
    <t>Итоги школьного этапа олимпиады по физической культуре 8 класс девушки 2020-2021 учебный год</t>
  </si>
  <si>
    <t>Итоги школьного этапа олимпиады по физической культуре 9 класс юноши 2020-2021 учебный год</t>
  </si>
  <si>
    <t>Итоги школьного этапа олимпиады по физической культуре 9 класс девушки 2020-2021 учебный год</t>
  </si>
  <si>
    <t>Итоги школьного этапа олимпиады по физической культуре 10 класс девушки 2020-2021 учебный год</t>
  </si>
  <si>
    <t>Итоги школьного этапа олимпиады по физической культуре 10 класс юноши 2020-2021 учебный год</t>
  </si>
  <si>
    <t>Итоги школьного этапа олимпиады по физической культуре 11 класс  девушки 2020-2021 учебный год</t>
  </si>
  <si>
    <t>Итоги школьного этапа олимпиады по физической культуре 11 класс юноши 2020-2021 учебный год</t>
  </si>
  <si>
    <t>Сергей</t>
  </si>
  <si>
    <t>победитель</t>
  </si>
  <si>
    <t>Белодед Елена Анатольевна</t>
  </si>
  <si>
    <t>призёр</t>
  </si>
  <si>
    <t>Анастасия</t>
  </si>
  <si>
    <t>Дарья</t>
  </si>
  <si>
    <t>Роговченко Иван Аркадьевич</t>
  </si>
  <si>
    <t>8-1</t>
  </si>
  <si>
    <t>Шукшин</t>
  </si>
  <si>
    <t>Владислав</t>
  </si>
  <si>
    <t>8-2</t>
  </si>
  <si>
    <t xml:space="preserve">Петросян </t>
  </si>
  <si>
    <t>Елизавета</t>
  </si>
  <si>
    <t>10-1</t>
  </si>
  <si>
    <t xml:space="preserve">Баранов </t>
  </si>
  <si>
    <t>44, 10</t>
  </si>
  <si>
    <t>45.00</t>
  </si>
  <si>
    <t>11-1</t>
  </si>
  <si>
    <t>Шевченко</t>
  </si>
  <si>
    <t>Вероника</t>
  </si>
  <si>
    <t>Дмитрий</t>
  </si>
  <si>
    <t>Швецов Александр Николаевич</t>
  </si>
  <si>
    <t>Алина</t>
  </si>
  <si>
    <t>Кира</t>
  </si>
  <si>
    <t>Ильина</t>
  </si>
  <si>
    <t>Валерия</t>
  </si>
  <si>
    <t>Полина</t>
  </si>
  <si>
    <t>участник</t>
  </si>
  <si>
    <t>Кристина</t>
  </si>
  <si>
    <t>Александра</t>
  </si>
  <si>
    <t>8-07</t>
  </si>
  <si>
    <t>Максим</t>
  </si>
  <si>
    <t>Соболев Сергей Евгеньевич</t>
  </si>
  <si>
    <t>8-04</t>
  </si>
  <si>
    <t>Даниил</t>
  </si>
  <si>
    <t>8-06</t>
  </si>
  <si>
    <t>8-05</t>
  </si>
  <si>
    <t>Александр</t>
  </si>
  <si>
    <t>8-02</t>
  </si>
  <si>
    <t>Олеся</t>
  </si>
  <si>
    <t>8-01</t>
  </si>
  <si>
    <t>Злата</t>
  </si>
  <si>
    <t>8-03</t>
  </si>
  <si>
    <t>Наталья</t>
  </si>
  <si>
    <t>9-15</t>
  </si>
  <si>
    <t>Лемаев</t>
  </si>
  <si>
    <t>Денис</t>
  </si>
  <si>
    <t>9-16</t>
  </si>
  <si>
    <t>Ковков</t>
  </si>
  <si>
    <t>Кирилл</t>
  </si>
  <si>
    <t>9-07</t>
  </si>
  <si>
    <t>Евгений</t>
  </si>
  <si>
    <t>9-05</t>
  </si>
  <si>
    <t>9-09</t>
  </si>
  <si>
    <t>Иван</t>
  </si>
  <si>
    <t>Владимир</t>
  </si>
  <si>
    <t>Данил</t>
  </si>
  <si>
    <t>9-08</t>
  </si>
  <si>
    <t>9-02</t>
  </si>
  <si>
    <t>Глушенкова</t>
  </si>
  <si>
    <t>Руслана</t>
  </si>
  <si>
    <t>9-03</t>
  </si>
  <si>
    <t>Диана</t>
  </si>
  <si>
    <t>10-01</t>
  </si>
  <si>
    <t>Георгий</t>
  </si>
  <si>
    <t>11-03</t>
  </si>
  <si>
    <t>Янушевская</t>
  </si>
  <si>
    <t>Яна</t>
  </si>
  <si>
    <t>11-01</t>
  </si>
  <si>
    <t>Антонов</t>
  </si>
  <si>
    <t>11-02</t>
  </si>
  <si>
    <t>Бакиров</t>
  </si>
  <si>
    <t>Урмат</t>
  </si>
  <si>
    <t>5-8</t>
  </si>
  <si>
    <t>Никита</t>
  </si>
  <si>
    <t>Андрей</t>
  </si>
  <si>
    <t>Виктор</t>
  </si>
  <si>
    <t>Константин</t>
  </si>
  <si>
    <t>Руслан</t>
  </si>
  <si>
    <t>Софья</t>
  </si>
  <si>
    <t>7-1</t>
  </si>
  <si>
    <t>Арина</t>
  </si>
  <si>
    <t>Князева Светлана Анатольевна</t>
  </si>
  <si>
    <t>София</t>
  </si>
  <si>
    <t>Ярослав</t>
  </si>
  <si>
    <t>Николай</t>
  </si>
  <si>
    <t>Анна</t>
  </si>
  <si>
    <t>Якимов</t>
  </si>
  <si>
    <t>Григорьева Светлана Борисовна</t>
  </si>
  <si>
    <t>7-2</t>
  </si>
  <si>
    <t xml:space="preserve">Шейгеревич </t>
  </si>
  <si>
    <t>Чеслав</t>
  </si>
  <si>
    <t>7-3</t>
  </si>
  <si>
    <t>Некрасов</t>
  </si>
  <si>
    <t>7-4</t>
  </si>
  <si>
    <t>Шишарин</t>
  </si>
  <si>
    <t>Бродская</t>
  </si>
  <si>
    <t>Палий</t>
  </si>
  <si>
    <t>Гардер</t>
  </si>
  <si>
    <t>Киселёв</t>
  </si>
  <si>
    <t>Платонов</t>
  </si>
  <si>
    <t>8-3</t>
  </si>
  <si>
    <t>8-4</t>
  </si>
  <si>
    <t>8-5</t>
  </si>
  <si>
    <t>Емельяненко</t>
  </si>
  <si>
    <t>Варвара</t>
  </si>
  <si>
    <t>Василько</t>
  </si>
  <si>
    <t>9-1</t>
  </si>
  <si>
    <t>Васькин</t>
  </si>
  <si>
    <t>9-2</t>
  </si>
  <si>
    <t>Варданян</t>
  </si>
  <si>
    <t>Маис</t>
  </si>
  <si>
    <t>9-3</t>
  </si>
  <si>
    <t>Мирзабдуллаев</t>
  </si>
  <si>
    <t xml:space="preserve">Рузимухаммад </t>
  </si>
  <si>
    <t>9-4</t>
  </si>
  <si>
    <t>Каргаев</t>
  </si>
  <si>
    <t>Ясин</t>
  </si>
  <si>
    <t>9-5</t>
  </si>
  <si>
    <t>Меньшиков</t>
  </si>
  <si>
    <t>Евлампиева</t>
  </si>
  <si>
    <t xml:space="preserve">Иванова </t>
  </si>
  <si>
    <t>Балфинова</t>
  </si>
  <si>
    <t>Давиташвили</t>
  </si>
  <si>
    <t>Дора</t>
  </si>
  <si>
    <t>Винокурова</t>
  </si>
  <si>
    <t>Ольга</t>
  </si>
  <si>
    <t>10-2</t>
  </si>
  <si>
    <t>Коптелова</t>
  </si>
  <si>
    <t>Светлана</t>
  </si>
  <si>
    <t>10-3</t>
  </si>
  <si>
    <t>10-4</t>
  </si>
  <si>
    <t>Якуш</t>
  </si>
  <si>
    <t>Гольцов</t>
  </si>
  <si>
    <t>Носов</t>
  </si>
  <si>
    <t>Ахияров</t>
  </si>
  <si>
    <t>10-5</t>
  </si>
  <si>
    <t>Творогов</t>
  </si>
  <si>
    <t>10-6</t>
  </si>
  <si>
    <t>Ким</t>
  </si>
  <si>
    <t>10-7</t>
  </si>
  <si>
    <t>Ивтагин</t>
  </si>
  <si>
    <t>Ивченко</t>
  </si>
  <si>
    <t>Пихота</t>
  </si>
  <si>
    <t>11-2</t>
  </si>
  <si>
    <t>Прокудин</t>
  </si>
  <si>
    <t>Петр</t>
  </si>
  <si>
    <t>11-3</t>
  </si>
  <si>
    <t>Дорогин</t>
  </si>
  <si>
    <t>Михаил</t>
  </si>
  <si>
    <t>Данила</t>
  </si>
  <si>
    <t>МБОУ "Корякская СШ"</t>
  </si>
  <si>
    <t>Забырька Альбина Александровна</t>
  </si>
  <si>
    <t>Захар</t>
  </si>
  <si>
    <t>Матвей</t>
  </si>
  <si>
    <t>МБОУ"Корякская СШ"</t>
  </si>
  <si>
    <t>ЗабырькаАльбина Александровна</t>
  </si>
  <si>
    <t>Артём</t>
  </si>
  <si>
    <t>ф-7-1</t>
  </si>
  <si>
    <t xml:space="preserve">Ершов </t>
  </si>
  <si>
    <t>Игорь</t>
  </si>
  <si>
    <t>Алексей</t>
  </si>
  <si>
    <t>ф-7-6</t>
  </si>
  <si>
    <t>Хорьякова</t>
  </si>
  <si>
    <t>Юлия</t>
  </si>
  <si>
    <t>ф-10-1</t>
  </si>
  <si>
    <t>Ляпин</t>
  </si>
  <si>
    <t>МБОУ "Начикинская СШ"</t>
  </si>
  <si>
    <t>Лепихов Павел Валерьевич</t>
  </si>
  <si>
    <t>9801</t>
  </si>
  <si>
    <t>Афонин</t>
  </si>
  <si>
    <t>Слепченко Елена Васильевна</t>
  </si>
  <si>
    <t>7-13-1</t>
  </si>
  <si>
    <t>Ф-7-1</t>
  </si>
  <si>
    <t xml:space="preserve">Шуцкий </t>
  </si>
  <si>
    <t>7-08-1</t>
  </si>
  <si>
    <t>Ф-7-2</t>
  </si>
  <si>
    <t>Ф-7-3</t>
  </si>
  <si>
    <t>7-13-2</t>
  </si>
  <si>
    <t xml:space="preserve">Моргунов </t>
  </si>
  <si>
    <t>Яковенко</t>
  </si>
  <si>
    <t xml:space="preserve">Светлана </t>
  </si>
  <si>
    <t>Приходько</t>
  </si>
  <si>
    <t>Виктория</t>
  </si>
  <si>
    <t>7-13-3</t>
  </si>
  <si>
    <t>Исанбаева Юлия Викторовна</t>
  </si>
  <si>
    <t>5-11</t>
  </si>
  <si>
    <t>Веретенников Андрей Викторович</t>
  </si>
  <si>
    <t>7-06</t>
  </si>
  <si>
    <t>Титенко</t>
  </si>
  <si>
    <t>Исанбаева Ю. В.</t>
  </si>
  <si>
    <t>7-08</t>
  </si>
  <si>
    <t>Спиридонов</t>
  </si>
  <si>
    <t>7-01</t>
  </si>
  <si>
    <t>Стоева</t>
  </si>
  <si>
    <t>7-02</t>
  </si>
  <si>
    <t>Кургак</t>
  </si>
  <si>
    <t>Влада</t>
  </si>
  <si>
    <t>7-03</t>
  </si>
  <si>
    <t>Столярова</t>
  </si>
  <si>
    <t>7-04</t>
  </si>
  <si>
    <t>Баннова</t>
  </si>
  <si>
    <t>7-07</t>
  </si>
  <si>
    <t>Василенко</t>
  </si>
  <si>
    <t>Натаров</t>
  </si>
  <si>
    <t>Нагуманов</t>
  </si>
  <si>
    <t>Герман</t>
  </si>
  <si>
    <t>8-10</t>
  </si>
  <si>
    <t>Демидов</t>
  </si>
  <si>
    <t>Заева</t>
  </si>
  <si>
    <t>8-09</t>
  </si>
  <si>
    <t>Кан</t>
  </si>
  <si>
    <t>Медведева</t>
  </si>
  <si>
    <t>Черная</t>
  </si>
  <si>
    <t>Торопчинова</t>
  </si>
  <si>
    <t>Артёменко</t>
  </si>
  <si>
    <t>Дебарбиери</t>
  </si>
  <si>
    <t>Григорий</t>
  </si>
  <si>
    <t>Харов</t>
  </si>
  <si>
    <t>Терёшкин</t>
  </si>
  <si>
    <t>Ефремова</t>
  </si>
  <si>
    <t>Цой</t>
  </si>
  <si>
    <t>Баранова</t>
  </si>
  <si>
    <t>Бергер</t>
  </si>
  <si>
    <t>Веретенников А. В.</t>
  </si>
  <si>
    <t>10-02</t>
  </si>
  <si>
    <t>Щелкунова</t>
  </si>
  <si>
    <t>Алёна</t>
  </si>
  <si>
    <t>10-03</t>
  </si>
  <si>
    <t>Березий</t>
  </si>
  <si>
    <t>Коренев</t>
  </si>
  <si>
    <t>МБОУ "ЕСШ №1 им. М.В. Ломоносова"</t>
  </si>
  <si>
    <t>Попова</t>
  </si>
  <si>
    <t>2-7</t>
  </si>
  <si>
    <t xml:space="preserve">Кулаков </t>
  </si>
  <si>
    <t>Белодед Юлия Владимиповна</t>
  </si>
  <si>
    <t>1-7</t>
  </si>
  <si>
    <t>4-7</t>
  </si>
  <si>
    <t>Яганова</t>
  </si>
  <si>
    <t>Витковская</t>
  </si>
  <si>
    <t>3-7</t>
  </si>
  <si>
    <t>Краснопевцева</t>
  </si>
  <si>
    <t>Марьяна</t>
  </si>
  <si>
    <t>Резник</t>
  </si>
  <si>
    <t>1-8</t>
  </si>
  <si>
    <t>Рамазанов</t>
  </si>
  <si>
    <t>Магомед</t>
  </si>
  <si>
    <t>Водопьянова Наталья Анатольевна</t>
  </si>
  <si>
    <t>Пискунов</t>
  </si>
  <si>
    <t>Белодед Юлия Владимировна.</t>
  </si>
  <si>
    <t>2-8</t>
  </si>
  <si>
    <t>Дахно</t>
  </si>
  <si>
    <t>6-8</t>
  </si>
  <si>
    <t>Билим</t>
  </si>
  <si>
    <t>3-8</t>
  </si>
  <si>
    <t xml:space="preserve">Катков </t>
  </si>
  <si>
    <t>7-8</t>
  </si>
  <si>
    <t>Бабак</t>
  </si>
  <si>
    <t>4-8</t>
  </si>
  <si>
    <t>Петухов</t>
  </si>
  <si>
    <t>Вадим</t>
  </si>
  <si>
    <t>Дорошенко</t>
  </si>
  <si>
    <t>Татьяна</t>
  </si>
  <si>
    <t>Брагина</t>
  </si>
  <si>
    <t>Садыкова</t>
  </si>
  <si>
    <t>Белодед Юлия Владимировна</t>
  </si>
  <si>
    <t>Шалтаева</t>
  </si>
  <si>
    <t>1-9</t>
  </si>
  <si>
    <t>Карпенюк</t>
  </si>
  <si>
    <t>Марина</t>
  </si>
  <si>
    <t>Асанов Дмитрий Федорович.</t>
  </si>
  <si>
    <t>2-9</t>
  </si>
  <si>
    <t>Самолюк</t>
  </si>
  <si>
    <t>1-10</t>
  </si>
  <si>
    <t>Переплётчиков</t>
  </si>
  <si>
    <t>1-11</t>
  </si>
  <si>
    <t>Фазылова</t>
  </si>
  <si>
    <t>2-11</t>
  </si>
  <si>
    <t>Шеметова</t>
  </si>
  <si>
    <t>3-11</t>
  </si>
  <si>
    <t>Лагунова</t>
  </si>
  <si>
    <t>Филимонов</t>
  </si>
  <si>
    <t>6-11</t>
  </si>
  <si>
    <t>Соломка</t>
  </si>
  <si>
    <t>МБОУ "Нагорненская СШ"</t>
  </si>
  <si>
    <t>Быстрик И.В.</t>
  </si>
  <si>
    <t>Григорьева</t>
  </si>
  <si>
    <t>Катьянов</t>
  </si>
  <si>
    <t>МБОУ "ЕСШ № 7 им. О.Н. Мамченкова"</t>
  </si>
  <si>
    <t>МБОУ "ЕСШ №2"</t>
  </si>
  <si>
    <t>МБОУ "ЕСШ №3"</t>
  </si>
  <si>
    <t>МБОУ "ЕСШ №9"</t>
  </si>
  <si>
    <t>МБОУ "Пионерская СШ им. М.А. Евсюковой"</t>
  </si>
  <si>
    <t>МБОУ "Паратунская СШ"</t>
  </si>
  <si>
    <t>ЕСШ №8</t>
  </si>
  <si>
    <t xml:space="preserve">Корнильев </t>
  </si>
  <si>
    <t>7-7</t>
  </si>
  <si>
    <t>Змеев</t>
  </si>
  <si>
    <t>Коротеев</t>
  </si>
  <si>
    <t xml:space="preserve">Мартин </t>
  </si>
  <si>
    <t xml:space="preserve">Чернов </t>
  </si>
  <si>
    <t>Закарияев</t>
  </si>
  <si>
    <t>Рауф</t>
  </si>
  <si>
    <t xml:space="preserve">Лучин </t>
  </si>
  <si>
    <t xml:space="preserve">Ильчинко </t>
  </si>
  <si>
    <t xml:space="preserve">Нестеров </t>
  </si>
  <si>
    <t>Хорошева</t>
  </si>
  <si>
    <t xml:space="preserve">Анастасия </t>
  </si>
  <si>
    <t>Свербилова</t>
  </si>
  <si>
    <t>Макарова</t>
  </si>
  <si>
    <t>Хайдаршина</t>
  </si>
  <si>
    <t>Ковалёва</t>
  </si>
  <si>
    <t xml:space="preserve">Гончаров </t>
  </si>
  <si>
    <t xml:space="preserve">Никита </t>
  </si>
  <si>
    <t>Рыжков Никита Петрович</t>
  </si>
  <si>
    <t>Булах Наталья Сергеевна</t>
  </si>
  <si>
    <t>МБОУ "ЕСШ №8"</t>
  </si>
  <si>
    <t xml:space="preserve">Степаненко </t>
  </si>
  <si>
    <t xml:space="preserve">Победитель </t>
  </si>
  <si>
    <t>Булах Н.С</t>
  </si>
  <si>
    <t xml:space="preserve">Ситков </t>
  </si>
  <si>
    <t xml:space="preserve">призер </t>
  </si>
  <si>
    <t>Емельянцев</t>
  </si>
  <si>
    <t xml:space="preserve">Мигунов </t>
  </si>
  <si>
    <t>Шеремета</t>
  </si>
  <si>
    <t>Антон</t>
  </si>
  <si>
    <t>Потапов</t>
  </si>
  <si>
    <t>Егор</t>
  </si>
  <si>
    <t xml:space="preserve">победитель </t>
  </si>
  <si>
    <t>победитель 2019</t>
  </si>
  <si>
    <t>Тюлькина</t>
  </si>
  <si>
    <t>Лоскутов</t>
  </si>
  <si>
    <t>Тишаков</t>
  </si>
  <si>
    <t>МБОУ Термальненская СШ</t>
  </si>
  <si>
    <t>призёр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</si>
</sst>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 shrinkToFit="1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2" fontId="2" fillId="2" borderId="1" xfId="0" applyNumberFormat="1" applyFont="1" applyFill="1" applyBorder="1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/>
    <xf numFmtId="2" fontId="2" fillId="0" borderId="0" xfId="0" applyNumberFormat="1" applyFont="1" applyFill="1" applyBorder="1"/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/>
    <xf numFmtId="0" fontId="0" fillId="0" borderId="1" xfId="0" applyFont="1" applyBorder="1"/>
    <xf numFmtId="49" fontId="0" fillId="0" borderId="1" xfId="0" applyNumberFormat="1" applyFont="1" applyBorder="1"/>
    <xf numFmtId="0" fontId="4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/>
    <xf numFmtId="2" fontId="3" fillId="2" borderId="1" xfId="0" applyNumberFormat="1" applyFont="1" applyFill="1" applyBorder="1"/>
    <xf numFmtId="2" fontId="4" fillId="0" borderId="1" xfId="0" applyNumberFormat="1" applyFont="1" applyBorder="1" applyAlignment="1" applyProtection="1">
      <alignment horizontal="left"/>
      <protection locked="0"/>
    </xf>
    <xf numFmtId="2" fontId="3" fillId="0" borderId="1" xfId="0" applyNumberFormat="1" applyFont="1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6" fillId="4" borderId="7" xfId="0" applyNumberFormat="1" applyFont="1" applyFill="1" applyBorder="1"/>
    <xf numFmtId="2" fontId="1" fillId="0" borderId="7" xfId="0" applyNumberFormat="1" applyFont="1" applyBorder="1" applyAlignment="1">
      <alignment horizontal="left"/>
    </xf>
    <xf numFmtId="2" fontId="6" fillId="0" borderId="7" xfId="0" applyNumberFormat="1" applyFont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/>
    <xf numFmtId="49" fontId="0" fillId="0" borderId="7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2" fontId="0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2" fontId="8" fillId="5" borderId="1" xfId="0" applyNumberFormat="1" applyFont="1" applyFill="1" applyBorder="1"/>
    <xf numFmtId="2" fontId="8" fillId="0" borderId="1" xfId="0" applyNumberFormat="1" applyFont="1" applyBorder="1" applyAlignment="1" applyProtection="1">
      <alignment horizontal="left"/>
      <protection locked="0"/>
    </xf>
    <xf numFmtId="2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2" fontId="8" fillId="0" borderId="1" xfId="0" applyNumberFormat="1" applyFont="1" applyBorder="1" applyProtection="1">
      <protection locked="0"/>
    </xf>
    <xf numFmtId="2" fontId="6" fillId="4" borderId="1" xfId="0" applyNumberFormat="1" applyFont="1" applyFill="1" applyBorder="1"/>
    <xf numFmtId="2" fontId="1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2" fontId="2" fillId="2" borderId="7" xfId="0" applyNumberFormat="1" applyFont="1" applyFill="1" applyBorder="1"/>
    <xf numFmtId="2" fontId="1" fillId="0" borderId="7" xfId="0" applyNumberFormat="1" applyFont="1" applyBorder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" xfId="0" applyFont="1" applyBorder="1"/>
    <xf numFmtId="2" fontId="1" fillId="2" borderId="7" xfId="0" applyNumberFormat="1" applyFont="1" applyFill="1" applyBorder="1" applyAlignment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49" fontId="4" fillId="3" borderId="7" xfId="0" applyNumberFormat="1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2" fontId="3" fillId="0" borderId="7" xfId="0" applyNumberFormat="1" applyFont="1" applyBorder="1" applyProtection="1">
      <protection locked="0"/>
    </xf>
    <xf numFmtId="2" fontId="7" fillId="0" borderId="1" xfId="0" applyNumberFormat="1" applyFont="1" applyBorder="1"/>
    <xf numFmtId="0" fontId="5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5" fillId="0" borderId="7" xfId="0" applyFont="1" applyBorder="1" applyProtection="1">
      <protection locked="0"/>
    </xf>
    <xf numFmtId="2" fontId="8" fillId="5" borderId="7" xfId="0" applyNumberFormat="1" applyFont="1" applyFill="1" applyBorder="1"/>
    <xf numFmtId="2" fontId="1" fillId="5" borderId="7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left"/>
    </xf>
    <xf numFmtId="49" fontId="4" fillId="6" borderId="7" xfId="0" applyNumberFormat="1" applyFont="1" applyFill="1" applyBorder="1" applyAlignment="1" applyProtection="1">
      <alignment horizontal="left"/>
      <protection locked="0"/>
    </xf>
    <xf numFmtId="0" fontId="4" fillId="6" borderId="7" xfId="0" applyFont="1" applyFill="1" applyBorder="1" applyAlignment="1" applyProtection="1">
      <alignment horizontal="left"/>
      <protection locked="0"/>
    </xf>
    <xf numFmtId="2" fontId="8" fillId="0" borderId="7" xfId="0" applyNumberFormat="1" applyFont="1" applyBorder="1" applyAlignment="1" applyProtection="1">
      <alignment horizontal="left"/>
      <protection locked="0"/>
    </xf>
    <xf numFmtId="2" fontId="3" fillId="2" borderId="7" xfId="0" applyNumberFormat="1" applyFont="1" applyFill="1" applyBorder="1"/>
    <xf numFmtId="2" fontId="4" fillId="0" borderId="7" xfId="0" applyNumberFormat="1" applyFont="1" applyBorder="1" applyAlignment="1" applyProtection="1">
      <alignment horizontal="left"/>
      <protection locked="0"/>
    </xf>
    <xf numFmtId="2" fontId="3" fillId="0" borderId="7" xfId="0" applyNumberFormat="1" applyFont="1" applyBorder="1" applyAlignment="1" applyProtection="1">
      <alignment horizontal="left"/>
      <protection locked="0"/>
    </xf>
    <xf numFmtId="2" fontId="4" fillId="2" borderId="7" xfId="0" applyNumberFormat="1" applyFont="1" applyFill="1" applyBorder="1" applyAlignment="1">
      <alignment horizontal="center"/>
    </xf>
    <xf numFmtId="0" fontId="4" fillId="0" borderId="6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left"/>
    </xf>
    <xf numFmtId="0" fontId="8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/>
    <xf numFmtId="2" fontId="4" fillId="2" borderId="7" xfId="0" applyNumberFormat="1" applyFont="1" applyFill="1" applyBorder="1" applyAlignment="1">
      <alignment horizontal="left"/>
    </xf>
    <xf numFmtId="0" fontId="0" fillId="0" borderId="7" xfId="0" applyFont="1" applyBorder="1"/>
    <xf numFmtId="14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4" fontId="4" fillId="3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N32" sqref="N32"/>
    </sheetView>
  </sheetViews>
  <sheetFormatPr defaultRowHeight="15" x14ac:dyDescent="0.25"/>
  <cols>
    <col min="1" max="1" width="3.28515625" bestFit="1" customWidth="1"/>
    <col min="2" max="2" width="6.7109375" hidden="1" customWidth="1"/>
    <col min="3" max="3" width="6" hidden="1" customWidth="1"/>
    <col min="4" max="4" width="12.7109375" bestFit="1" customWidth="1"/>
    <col min="5" max="5" width="11" customWidth="1"/>
    <col min="6" max="6" width="24.7109375" customWidth="1"/>
    <col min="7" max="13" width="0" hidden="1" customWidth="1"/>
    <col min="15" max="15" width="13.28515625" bestFit="1" customWidth="1"/>
    <col min="16" max="16" width="32.42578125" hidden="1" customWidth="1"/>
    <col min="17" max="18" width="0" hidden="1" customWidth="1"/>
  </cols>
  <sheetData>
    <row r="1" spans="1:18" x14ac:dyDescent="0.25">
      <c r="A1" s="118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9.25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18" x14ac:dyDescent="0.25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18" x14ac:dyDescent="0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x14ac:dyDescent="0.25">
      <c r="A5" s="1">
        <v>1</v>
      </c>
      <c r="B5" s="24" t="s">
        <v>210</v>
      </c>
      <c r="C5" s="24"/>
      <c r="D5" s="26" t="s">
        <v>211</v>
      </c>
      <c r="E5" s="26" t="s">
        <v>212</v>
      </c>
      <c r="F5" s="26" t="s">
        <v>207</v>
      </c>
      <c r="G5" s="29">
        <v>21</v>
      </c>
      <c r="H5" s="12">
        <f t="shared" ref="H5:H17" si="0">20*G5/36</f>
        <v>11.666666666666666</v>
      </c>
      <c r="I5" s="21">
        <v>55.4</v>
      </c>
      <c r="J5" s="22">
        <v>57.19</v>
      </c>
      <c r="K5" s="10">
        <f t="shared" ref="K5:K17" si="1">40*I5/J5</f>
        <v>38.748032872879875</v>
      </c>
      <c r="L5" s="21">
        <v>7.6</v>
      </c>
      <c r="M5" s="10">
        <f t="shared" ref="M5:M17" si="2">40*L5/10</f>
        <v>30.4</v>
      </c>
      <c r="N5" s="9">
        <f t="shared" ref="N5:N17" si="3">H5+K5+M5</f>
        <v>80.814699539546538</v>
      </c>
      <c r="O5" s="20" t="s">
        <v>53</v>
      </c>
      <c r="P5" s="26" t="s">
        <v>208</v>
      </c>
      <c r="Q5" s="34"/>
      <c r="R5" s="34"/>
    </row>
    <row r="6" spans="1:18" x14ac:dyDescent="0.25">
      <c r="A6" s="4">
        <v>2</v>
      </c>
      <c r="B6" s="24" t="s">
        <v>348</v>
      </c>
      <c r="C6" s="24"/>
      <c r="D6" s="34" t="s">
        <v>349</v>
      </c>
      <c r="E6" s="34" t="s">
        <v>205</v>
      </c>
      <c r="F6" s="34" t="s">
        <v>368</v>
      </c>
      <c r="G6" s="57">
        <v>29.5</v>
      </c>
      <c r="H6" s="58">
        <f t="shared" si="0"/>
        <v>16.388888888888889</v>
      </c>
      <c r="I6" s="21">
        <v>41.1</v>
      </c>
      <c r="J6" s="21">
        <v>51</v>
      </c>
      <c r="K6" s="60">
        <f t="shared" si="1"/>
        <v>32.235294117647058</v>
      </c>
      <c r="L6" s="21">
        <v>8.1</v>
      </c>
      <c r="M6" s="60">
        <f t="shared" si="2"/>
        <v>32.4</v>
      </c>
      <c r="N6" s="61">
        <f t="shared" si="3"/>
        <v>81.024183006535935</v>
      </c>
      <c r="O6" s="19" t="s">
        <v>55</v>
      </c>
      <c r="P6" s="26" t="s">
        <v>367</v>
      </c>
      <c r="Q6" s="34"/>
      <c r="R6" s="34"/>
    </row>
    <row r="7" spans="1:18" x14ac:dyDescent="0.25">
      <c r="A7" s="4">
        <v>3</v>
      </c>
      <c r="B7" s="24" t="s">
        <v>141</v>
      </c>
      <c r="C7" s="24"/>
      <c r="D7" s="34" t="s">
        <v>347</v>
      </c>
      <c r="E7" s="34" t="s">
        <v>213</v>
      </c>
      <c r="F7" s="34" t="s">
        <v>368</v>
      </c>
      <c r="G7" s="57">
        <v>30</v>
      </c>
      <c r="H7" s="58">
        <f t="shared" si="0"/>
        <v>16.666666666666668</v>
      </c>
      <c r="I7" s="21">
        <v>42</v>
      </c>
      <c r="J7" s="59">
        <v>52</v>
      </c>
      <c r="K7" s="60">
        <f t="shared" si="1"/>
        <v>32.307692307692307</v>
      </c>
      <c r="L7" s="21">
        <v>8.1999999999999993</v>
      </c>
      <c r="M7" s="60">
        <f t="shared" si="2"/>
        <v>32.799999999999997</v>
      </c>
      <c r="N7" s="61">
        <f t="shared" si="3"/>
        <v>81.774358974358975</v>
      </c>
      <c r="O7" s="20" t="s">
        <v>53</v>
      </c>
      <c r="P7" s="26" t="s">
        <v>367</v>
      </c>
      <c r="Q7" s="34"/>
      <c r="R7" s="34"/>
    </row>
    <row r="8" spans="1:18" x14ac:dyDescent="0.25">
      <c r="A8" s="4">
        <v>4</v>
      </c>
      <c r="B8" s="24" t="s">
        <v>146</v>
      </c>
      <c r="C8" s="24"/>
      <c r="D8" s="34" t="s">
        <v>350</v>
      </c>
      <c r="E8" s="34" t="s">
        <v>351</v>
      </c>
      <c r="F8" s="34" t="s">
        <v>368</v>
      </c>
      <c r="G8" s="57">
        <v>29</v>
      </c>
      <c r="H8" s="58">
        <f t="shared" si="0"/>
        <v>16.111111111111111</v>
      </c>
      <c r="I8" s="21">
        <v>41</v>
      </c>
      <c r="J8" s="21">
        <v>51</v>
      </c>
      <c r="K8" s="60">
        <f t="shared" si="1"/>
        <v>32.156862745098039</v>
      </c>
      <c r="L8" s="21">
        <v>8</v>
      </c>
      <c r="M8" s="60">
        <f t="shared" si="2"/>
        <v>32</v>
      </c>
      <c r="N8" s="61">
        <f t="shared" si="3"/>
        <v>80.267973856209153</v>
      </c>
      <c r="O8" s="19" t="s">
        <v>55</v>
      </c>
      <c r="P8" s="26" t="s">
        <v>367</v>
      </c>
      <c r="Q8" s="34"/>
      <c r="R8" s="34"/>
    </row>
    <row r="9" spans="1:18" x14ac:dyDescent="0.25">
      <c r="A9" s="4">
        <v>5</v>
      </c>
      <c r="B9" s="24" t="s">
        <v>285</v>
      </c>
      <c r="C9" s="24"/>
      <c r="D9" s="26" t="s">
        <v>286</v>
      </c>
      <c r="E9" s="26" t="s">
        <v>205</v>
      </c>
      <c r="F9" s="55" t="s">
        <v>283</v>
      </c>
      <c r="G9" s="29">
        <v>26</v>
      </c>
      <c r="H9" s="12">
        <f t="shared" si="0"/>
        <v>14.444444444444445</v>
      </c>
      <c r="I9" s="21">
        <v>40.5</v>
      </c>
      <c r="J9" s="21">
        <v>40.5</v>
      </c>
      <c r="K9" s="10">
        <f t="shared" si="1"/>
        <v>40</v>
      </c>
      <c r="L9" s="21">
        <v>9.5</v>
      </c>
      <c r="M9" s="10">
        <f t="shared" si="2"/>
        <v>38</v>
      </c>
      <c r="N9" s="9">
        <f t="shared" si="3"/>
        <v>92.444444444444443</v>
      </c>
      <c r="O9" s="20" t="s">
        <v>53</v>
      </c>
      <c r="P9" s="26" t="s">
        <v>287</v>
      </c>
      <c r="Q9" s="34"/>
      <c r="R9" s="34"/>
    </row>
    <row r="10" spans="1:18" x14ac:dyDescent="0.25">
      <c r="A10" s="1">
        <v>6</v>
      </c>
      <c r="B10" s="24" t="s">
        <v>227</v>
      </c>
      <c r="C10" s="24" t="s">
        <v>228</v>
      </c>
      <c r="D10" s="26" t="s">
        <v>231</v>
      </c>
      <c r="E10" s="26" t="s">
        <v>128</v>
      </c>
      <c r="F10" s="26" t="s">
        <v>345</v>
      </c>
      <c r="G10" s="29">
        <v>25</v>
      </c>
      <c r="H10" s="12">
        <f t="shared" si="0"/>
        <v>13.888888888888889</v>
      </c>
      <c r="I10" s="21">
        <v>22.4</v>
      </c>
      <c r="J10" s="21">
        <v>21.6</v>
      </c>
      <c r="K10" s="10">
        <f t="shared" si="1"/>
        <v>41.481481481481481</v>
      </c>
      <c r="L10" s="21">
        <v>11</v>
      </c>
      <c r="M10" s="10">
        <f t="shared" si="2"/>
        <v>44</v>
      </c>
      <c r="N10" s="9">
        <f t="shared" si="3"/>
        <v>99.370370370370367</v>
      </c>
      <c r="O10" s="20" t="s">
        <v>53</v>
      </c>
      <c r="P10" s="80" t="s">
        <v>223</v>
      </c>
      <c r="Q10" s="34"/>
      <c r="R10" s="34"/>
    </row>
    <row r="11" spans="1:18" x14ac:dyDescent="0.25">
      <c r="A11" s="4">
        <v>7</v>
      </c>
      <c r="B11" s="24"/>
      <c r="C11" s="24" t="s">
        <v>144</v>
      </c>
      <c r="D11" s="26" t="s">
        <v>145</v>
      </c>
      <c r="E11" s="26" t="s">
        <v>89</v>
      </c>
      <c r="F11" s="26" t="s">
        <v>343</v>
      </c>
      <c r="G11" s="29">
        <v>32</v>
      </c>
      <c r="H11" s="12">
        <f t="shared" si="0"/>
        <v>17.777777777777779</v>
      </c>
      <c r="I11" s="21">
        <v>40.700000000000003</v>
      </c>
      <c r="J11" s="21">
        <v>41.45</v>
      </c>
      <c r="K11" s="10">
        <f t="shared" si="1"/>
        <v>39.276236429433048</v>
      </c>
      <c r="L11" s="21">
        <v>8.9</v>
      </c>
      <c r="M11" s="10">
        <f t="shared" si="2"/>
        <v>35.6</v>
      </c>
      <c r="N11" s="9">
        <f t="shared" si="3"/>
        <v>92.654014207210821</v>
      </c>
      <c r="O11" s="19" t="s">
        <v>55</v>
      </c>
      <c r="P11" s="26" t="s">
        <v>140</v>
      </c>
      <c r="Q11" s="20"/>
      <c r="R11" s="20"/>
    </row>
    <row r="12" spans="1:18" x14ac:dyDescent="0.25">
      <c r="A12" s="4">
        <v>8</v>
      </c>
      <c r="B12" s="24" t="s">
        <v>243</v>
      </c>
      <c r="C12" s="24"/>
      <c r="D12" s="26" t="s">
        <v>244</v>
      </c>
      <c r="E12" s="26" t="s">
        <v>72</v>
      </c>
      <c r="F12" s="26" t="s">
        <v>344</v>
      </c>
      <c r="G12" s="29">
        <v>28</v>
      </c>
      <c r="H12" s="12">
        <f t="shared" si="0"/>
        <v>15.555555555555555</v>
      </c>
      <c r="I12" s="21">
        <v>44.52</v>
      </c>
      <c r="J12" s="21">
        <v>48.25</v>
      </c>
      <c r="K12" s="10">
        <f t="shared" si="1"/>
        <v>36.907772020725389</v>
      </c>
      <c r="L12" s="21">
        <v>8.1</v>
      </c>
      <c r="M12" s="10">
        <f t="shared" si="2"/>
        <v>32.4</v>
      </c>
      <c r="N12" s="9">
        <f t="shared" si="3"/>
        <v>84.863327576280938</v>
      </c>
      <c r="O12" s="19" t="s">
        <v>55</v>
      </c>
      <c r="P12" s="26" t="s">
        <v>242</v>
      </c>
      <c r="Q12" s="34"/>
      <c r="R12" s="34"/>
    </row>
    <row r="13" spans="1:18" x14ac:dyDescent="0.25">
      <c r="A13" s="4">
        <v>9</v>
      </c>
      <c r="B13" s="24" t="s">
        <v>240</v>
      </c>
      <c r="C13" s="24"/>
      <c r="D13" s="26" t="s">
        <v>241</v>
      </c>
      <c r="E13" s="26" t="s">
        <v>86</v>
      </c>
      <c r="F13" s="26" t="s">
        <v>344</v>
      </c>
      <c r="G13" s="29">
        <v>29</v>
      </c>
      <c r="H13" s="12">
        <f t="shared" si="0"/>
        <v>16.111111111111111</v>
      </c>
      <c r="I13" s="21">
        <v>44.52</v>
      </c>
      <c r="J13" s="22">
        <v>44.52</v>
      </c>
      <c r="K13" s="10">
        <f t="shared" si="1"/>
        <v>40</v>
      </c>
      <c r="L13" s="21">
        <v>8.1999999999999993</v>
      </c>
      <c r="M13" s="10">
        <f t="shared" si="2"/>
        <v>32.799999999999997</v>
      </c>
      <c r="N13" s="9">
        <f t="shared" si="3"/>
        <v>88.911111111111111</v>
      </c>
      <c r="O13" s="20" t="s">
        <v>53</v>
      </c>
      <c r="P13" s="26" t="s">
        <v>242</v>
      </c>
      <c r="Q13" s="34"/>
      <c r="R13" s="34"/>
    </row>
    <row r="14" spans="1:18" x14ac:dyDescent="0.25">
      <c r="A14" s="1">
        <v>10</v>
      </c>
      <c r="B14" s="24"/>
      <c r="C14" s="24" t="s">
        <v>141</v>
      </c>
      <c r="D14" s="26" t="s">
        <v>142</v>
      </c>
      <c r="E14" s="26" t="s">
        <v>143</v>
      </c>
      <c r="F14" s="26" t="s">
        <v>343</v>
      </c>
      <c r="G14" s="29">
        <v>34</v>
      </c>
      <c r="H14" s="12">
        <f t="shared" si="0"/>
        <v>18.888888888888889</v>
      </c>
      <c r="I14" s="21">
        <v>40.700000000000003</v>
      </c>
      <c r="J14" s="21">
        <v>41.33</v>
      </c>
      <c r="K14" s="10">
        <f t="shared" si="1"/>
        <v>39.390273409145898</v>
      </c>
      <c r="L14" s="21">
        <v>9.8000000000000007</v>
      </c>
      <c r="M14" s="10">
        <f t="shared" si="2"/>
        <v>39.200000000000003</v>
      </c>
      <c r="N14" s="9">
        <f t="shared" si="3"/>
        <v>97.479162298034794</v>
      </c>
      <c r="O14" s="19" t="s">
        <v>55</v>
      </c>
      <c r="P14" s="26" t="s">
        <v>140</v>
      </c>
      <c r="Q14" s="20"/>
      <c r="R14" s="20"/>
    </row>
    <row r="15" spans="1:18" x14ac:dyDescent="0.25">
      <c r="A15" s="1">
        <v>11</v>
      </c>
      <c r="B15" s="24"/>
      <c r="C15" s="24" t="s">
        <v>146</v>
      </c>
      <c r="D15" s="27" t="s">
        <v>147</v>
      </c>
      <c r="E15" s="27" t="s">
        <v>86</v>
      </c>
      <c r="F15" s="26" t="s">
        <v>343</v>
      </c>
      <c r="G15" s="29">
        <v>29</v>
      </c>
      <c r="H15" s="12">
        <f t="shared" si="0"/>
        <v>16.111111111111111</v>
      </c>
      <c r="I15" s="21">
        <v>40.700000000000003</v>
      </c>
      <c r="J15" s="21">
        <v>38.700000000000003</v>
      </c>
      <c r="K15" s="10">
        <f t="shared" si="1"/>
        <v>42.067183462532299</v>
      </c>
      <c r="L15" s="21">
        <v>8.36</v>
      </c>
      <c r="M15" s="10">
        <f t="shared" si="2"/>
        <v>33.44</v>
      </c>
      <c r="N15" s="9">
        <f t="shared" si="3"/>
        <v>91.618294573643411</v>
      </c>
      <c r="O15" s="19" t="s">
        <v>55</v>
      </c>
      <c r="P15" s="26" t="s">
        <v>140</v>
      </c>
      <c r="Q15" s="20"/>
      <c r="R15" s="20"/>
    </row>
    <row r="16" spans="1:18" x14ac:dyDescent="0.25">
      <c r="A16" s="1">
        <v>12</v>
      </c>
      <c r="B16" s="24" t="s">
        <v>224</v>
      </c>
      <c r="C16" s="24" t="s">
        <v>225</v>
      </c>
      <c r="D16" s="26" t="s">
        <v>226</v>
      </c>
      <c r="E16" s="26" t="s">
        <v>98</v>
      </c>
      <c r="F16" s="26" t="s">
        <v>345</v>
      </c>
      <c r="G16" s="29">
        <v>25</v>
      </c>
      <c r="H16" s="12">
        <f t="shared" si="0"/>
        <v>13.888888888888889</v>
      </c>
      <c r="I16" s="21">
        <v>22.4</v>
      </c>
      <c r="J16" s="22">
        <v>22.2</v>
      </c>
      <c r="K16" s="10">
        <f t="shared" si="1"/>
        <v>40.36036036036036</v>
      </c>
      <c r="L16" s="21">
        <v>10.5</v>
      </c>
      <c r="M16" s="10">
        <f t="shared" si="2"/>
        <v>42</v>
      </c>
      <c r="N16" s="9">
        <f t="shared" si="3"/>
        <v>96.249249249249246</v>
      </c>
      <c r="O16" s="19" t="s">
        <v>55</v>
      </c>
      <c r="P16" s="80" t="s">
        <v>223</v>
      </c>
      <c r="Q16" s="34"/>
      <c r="R16" s="34"/>
    </row>
    <row r="17" spans="1:18" x14ac:dyDescent="0.25">
      <c r="A17" s="1">
        <v>13</v>
      </c>
      <c r="B17" s="24"/>
      <c r="C17" s="24" t="s">
        <v>132</v>
      </c>
      <c r="D17" s="26" t="s">
        <v>139</v>
      </c>
      <c r="E17" s="26" t="s">
        <v>126</v>
      </c>
      <c r="F17" s="26" t="s">
        <v>343</v>
      </c>
      <c r="G17" s="29">
        <v>36</v>
      </c>
      <c r="H17" s="12">
        <f t="shared" si="0"/>
        <v>20</v>
      </c>
      <c r="I17" s="21">
        <v>40.700000000000003</v>
      </c>
      <c r="J17" s="22">
        <v>40.700000000000003</v>
      </c>
      <c r="K17" s="10">
        <f t="shared" si="1"/>
        <v>40</v>
      </c>
      <c r="L17" s="21">
        <v>10</v>
      </c>
      <c r="M17" s="10">
        <f t="shared" si="2"/>
        <v>40</v>
      </c>
      <c r="N17" s="9">
        <f t="shared" si="3"/>
        <v>100</v>
      </c>
      <c r="O17" s="20" t="s">
        <v>53</v>
      </c>
      <c r="P17" s="62" t="s">
        <v>140</v>
      </c>
      <c r="Q17" s="20"/>
      <c r="R17" s="20"/>
    </row>
  </sheetData>
  <autoFilter ref="B4:R17">
    <sortState ref="B5:R17">
      <sortCondition ref="D4:D17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80" zoomScaleNormal="80" workbookViewId="0">
      <selection activeCell="Y21" sqref="Y21"/>
    </sheetView>
  </sheetViews>
  <sheetFormatPr defaultRowHeight="15" x14ac:dyDescent="0.25"/>
  <cols>
    <col min="1" max="1" width="3.42578125" bestFit="1" customWidth="1"/>
    <col min="2" max="2" width="12.140625" hidden="1" customWidth="1"/>
    <col min="3" max="3" width="10.5703125" hidden="1" customWidth="1"/>
    <col min="4" max="4" width="13.42578125" bestFit="1" customWidth="1"/>
    <col min="5" max="5" width="11.5703125" bestFit="1" customWidth="1"/>
    <col min="6" max="6" width="46" bestFit="1" customWidth="1"/>
    <col min="7" max="7" width="6.42578125" hidden="1" customWidth="1"/>
    <col min="8" max="8" width="9" hidden="1" customWidth="1"/>
    <col min="9" max="9" width="7.85546875" hidden="1" customWidth="1"/>
    <col min="10" max="10" width="9" hidden="1" customWidth="1"/>
    <col min="11" max="11" width="10.7109375" hidden="1" customWidth="1"/>
    <col min="12" max="12" width="9.140625" hidden="1" customWidth="1"/>
    <col min="13" max="13" width="9" hidden="1" customWidth="1"/>
    <col min="14" max="14" width="11.85546875" customWidth="1"/>
    <col min="15" max="15" width="18.140625" bestFit="1" customWidth="1"/>
    <col min="16" max="16" width="34.28515625" hidden="1" customWidth="1"/>
    <col min="17" max="17" width="14.140625" hidden="1" customWidth="1"/>
    <col min="18" max="18" width="11.85546875" hidden="1" customWidth="1"/>
  </cols>
  <sheetData>
    <row r="1" spans="1:18" x14ac:dyDescent="0.25">
      <c r="A1" s="118" t="s">
        <v>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18" x14ac:dyDescent="0.25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18" x14ac:dyDescent="0.25">
      <c r="A4" s="4"/>
      <c r="B4" s="4" t="s">
        <v>6</v>
      </c>
      <c r="C4" s="4" t="s">
        <v>30</v>
      </c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x14ac:dyDescent="0.25">
      <c r="A5" s="1">
        <v>1</v>
      </c>
      <c r="B5" s="24" t="s">
        <v>39</v>
      </c>
      <c r="C5" s="44" t="s">
        <v>120</v>
      </c>
      <c r="D5" s="45" t="s">
        <v>121</v>
      </c>
      <c r="E5" s="45" t="s">
        <v>106</v>
      </c>
      <c r="F5" s="45" t="s">
        <v>341</v>
      </c>
      <c r="G5" s="52">
        <v>34</v>
      </c>
      <c r="H5" s="46">
        <f t="shared" ref="H5:H12" si="0">20*G5/51</f>
        <v>13.333333333333334</v>
      </c>
      <c r="I5" s="47">
        <v>53.7</v>
      </c>
      <c r="J5" s="48">
        <v>48</v>
      </c>
      <c r="K5" s="49">
        <f t="shared" ref="K5:K12" si="1">40*I5/J5</f>
        <v>44.75</v>
      </c>
      <c r="L5" s="47">
        <v>9.5</v>
      </c>
      <c r="M5" s="49">
        <f t="shared" ref="M5:M12" si="2">40*L5/10</f>
        <v>38</v>
      </c>
      <c r="N5" s="50">
        <f t="shared" ref="N5:N12" si="3">H5+K5+M5</f>
        <v>96.083333333333343</v>
      </c>
      <c r="O5" s="51" t="s">
        <v>53</v>
      </c>
      <c r="P5" s="45" t="s">
        <v>73</v>
      </c>
      <c r="Q5" s="51"/>
      <c r="R5" s="20"/>
    </row>
    <row r="6" spans="1:18" x14ac:dyDescent="0.25">
      <c r="A6" s="4">
        <v>2</v>
      </c>
      <c r="B6" s="35" t="s">
        <v>40</v>
      </c>
      <c r="C6" s="53" t="s">
        <v>122</v>
      </c>
      <c r="D6" s="45" t="s">
        <v>123</v>
      </c>
      <c r="E6" s="45" t="s">
        <v>124</v>
      </c>
      <c r="F6" s="45" t="s">
        <v>341</v>
      </c>
      <c r="G6" s="52">
        <v>43</v>
      </c>
      <c r="H6" s="46">
        <f t="shared" si="0"/>
        <v>16.862745098039216</v>
      </c>
      <c r="I6" s="47">
        <v>53.7</v>
      </c>
      <c r="J6" s="47">
        <v>50</v>
      </c>
      <c r="K6" s="49">
        <f t="shared" si="1"/>
        <v>42.96</v>
      </c>
      <c r="L6" s="47">
        <v>9</v>
      </c>
      <c r="M6" s="49">
        <f t="shared" si="2"/>
        <v>36</v>
      </c>
      <c r="N6" s="50">
        <f t="shared" si="3"/>
        <v>95.822745098039221</v>
      </c>
      <c r="O6" s="51" t="s">
        <v>53</v>
      </c>
      <c r="P6" s="45" t="s">
        <v>73</v>
      </c>
      <c r="Q6" s="109"/>
      <c r="R6" s="20"/>
    </row>
    <row r="7" spans="1:18" x14ac:dyDescent="0.25">
      <c r="A7" s="4">
        <v>3</v>
      </c>
      <c r="B7" s="35" t="s">
        <v>33</v>
      </c>
      <c r="C7" s="36" t="s">
        <v>199</v>
      </c>
      <c r="D7" s="37" t="s">
        <v>200</v>
      </c>
      <c r="E7" s="37" t="s">
        <v>201</v>
      </c>
      <c r="F7" s="26" t="s">
        <v>343</v>
      </c>
      <c r="G7" s="28">
        <v>46</v>
      </c>
      <c r="H7" s="12">
        <f t="shared" si="0"/>
        <v>18.03921568627451</v>
      </c>
      <c r="I7" s="21">
        <v>38.1</v>
      </c>
      <c r="J7" s="21">
        <v>41.43</v>
      </c>
      <c r="K7" s="10">
        <f t="shared" si="1"/>
        <v>36.784938450398265</v>
      </c>
      <c r="L7" s="21">
        <v>9.9</v>
      </c>
      <c r="M7" s="10">
        <f t="shared" si="2"/>
        <v>39.6</v>
      </c>
      <c r="N7" s="9">
        <f t="shared" si="3"/>
        <v>94.424154136672769</v>
      </c>
      <c r="O7" s="85" t="s">
        <v>55</v>
      </c>
      <c r="P7" s="34" t="s">
        <v>140</v>
      </c>
      <c r="Q7" s="20"/>
      <c r="R7" s="20"/>
    </row>
    <row r="8" spans="1:18" x14ac:dyDescent="0.25">
      <c r="A8" s="1">
        <v>4</v>
      </c>
      <c r="B8" s="24" t="s">
        <v>37</v>
      </c>
      <c r="C8" s="24" t="s">
        <v>120</v>
      </c>
      <c r="D8" s="26" t="s">
        <v>282</v>
      </c>
      <c r="E8" s="26" t="s">
        <v>129</v>
      </c>
      <c r="F8" s="26" t="s">
        <v>344</v>
      </c>
      <c r="G8" s="28">
        <v>43</v>
      </c>
      <c r="H8" s="12">
        <f t="shared" si="0"/>
        <v>16.862745098039216</v>
      </c>
      <c r="I8" s="21">
        <v>42.15</v>
      </c>
      <c r="J8" s="21">
        <v>42.15</v>
      </c>
      <c r="K8" s="10">
        <f t="shared" si="1"/>
        <v>40</v>
      </c>
      <c r="L8" s="21">
        <v>9</v>
      </c>
      <c r="M8" s="10">
        <f t="shared" si="2"/>
        <v>36</v>
      </c>
      <c r="N8" s="9">
        <f t="shared" si="3"/>
        <v>92.862745098039213</v>
      </c>
      <c r="O8" s="69" t="s">
        <v>53</v>
      </c>
      <c r="P8" s="54" t="s">
        <v>239</v>
      </c>
      <c r="Q8" s="20"/>
      <c r="R8" s="20"/>
    </row>
    <row r="9" spans="1:18" x14ac:dyDescent="0.25">
      <c r="A9" s="4">
        <v>5</v>
      </c>
      <c r="B9" s="24" t="s">
        <v>34</v>
      </c>
      <c r="C9" s="24" t="s">
        <v>69</v>
      </c>
      <c r="D9" s="26" t="s">
        <v>195</v>
      </c>
      <c r="E9" s="26" t="s">
        <v>137</v>
      </c>
      <c r="F9" s="26" t="s">
        <v>343</v>
      </c>
      <c r="G9" s="28">
        <v>49</v>
      </c>
      <c r="H9" s="12">
        <f t="shared" si="0"/>
        <v>19.215686274509803</v>
      </c>
      <c r="I9" s="21">
        <v>38.1</v>
      </c>
      <c r="J9" s="22">
        <v>38.1</v>
      </c>
      <c r="K9" s="10">
        <f t="shared" si="1"/>
        <v>40</v>
      </c>
      <c r="L9" s="21">
        <v>10</v>
      </c>
      <c r="M9" s="10">
        <f t="shared" si="2"/>
        <v>40</v>
      </c>
      <c r="N9" s="9">
        <f t="shared" si="3"/>
        <v>99.215686274509807</v>
      </c>
      <c r="O9" s="69" t="s">
        <v>53</v>
      </c>
      <c r="P9" s="26" t="s">
        <v>140</v>
      </c>
      <c r="Q9" s="34"/>
      <c r="R9" s="20"/>
    </row>
    <row r="10" spans="1:18" x14ac:dyDescent="0.25">
      <c r="A10" s="1">
        <v>6</v>
      </c>
      <c r="B10" s="24" t="s">
        <v>36</v>
      </c>
      <c r="C10" s="36" t="s">
        <v>196</v>
      </c>
      <c r="D10" s="37" t="s">
        <v>197</v>
      </c>
      <c r="E10" s="37" t="s">
        <v>198</v>
      </c>
      <c r="F10" s="26" t="s">
        <v>343</v>
      </c>
      <c r="G10" s="28">
        <v>47</v>
      </c>
      <c r="H10" s="12">
        <f t="shared" si="0"/>
        <v>18.431372549019606</v>
      </c>
      <c r="I10" s="21">
        <v>38.1</v>
      </c>
      <c r="J10" s="21">
        <v>40.299999999999997</v>
      </c>
      <c r="K10" s="10">
        <f t="shared" si="1"/>
        <v>37.816377171215883</v>
      </c>
      <c r="L10" s="21">
        <v>9.85</v>
      </c>
      <c r="M10" s="10">
        <f t="shared" si="2"/>
        <v>39.4</v>
      </c>
      <c r="N10" s="9">
        <f t="shared" si="3"/>
        <v>95.647749720235481</v>
      </c>
      <c r="O10" s="19" t="s">
        <v>55</v>
      </c>
      <c r="P10" s="34" t="s">
        <v>140</v>
      </c>
      <c r="Q10" s="20"/>
      <c r="R10" s="20"/>
    </row>
    <row r="11" spans="1:18" x14ac:dyDescent="0.25">
      <c r="A11" s="4">
        <v>7</v>
      </c>
      <c r="B11" s="24" t="s">
        <v>35</v>
      </c>
      <c r="C11" s="36" t="s">
        <v>334</v>
      </c>
      <c r="D11" s="26" t="s">
        <v>335</v>
      </c>
      <c r="E11" s="26" t="s">
        <v>106</v>
      </c>
      <c r="F11" s="55" t="s">
        <v>283</v>
      </c>
      <c r="G11" s="28">
        <v>41</v>
      </c>
      <c r="H11" s="39">
        <f t="shared" si="0"/>
        <v>16.078431372549019</v>
      </c>
      <c r="I11" s="40">
        <v>36.200000000000003</v>
      </c>
      <c r="J11" s="41">
        <v>39.299999999999997</v>
      </c>
      <c r="K11" s="42">
        <f t="shared" si="1"/>
        <v>36.844783715012724</v>
      </c>
      <c r="L11" s="40">
        <v>9.3000000000000007</v>
      </c>
      <c r="M11" s="42">
        <f t="shared" si="2"/>
        <v>37.200000000000003</v>
      </c>
      <c r="N11" s="43">
        <f t="shared" si="3"/>
        <v>90.123215087561746</v>
      </c>
      <c r="O11" s="85" t="s">
        <v>55</v>
      </c>
      <c r="P11" s="26" t="s">
        <v>299</v>
      </c>
      <c r="Q11" s="34"/>
      <c r="R11" s="34"/>
    </row>
    <row r="12" spans="1:18" x14ac:dyDescent="0.25">
      <c r="A12" s="4">
        <v>8</v>
      </c>
      <c r="B12" s="24" t="s">
        <v>41</v>
      </c>
      <c r="C12" s="24" t="s">
        <v>238</v>
      </c>
      <c r="D12" s="37" t="s">
        <v>333</v>
      </c>
      <c r="E12" s="37" t="s">
        <v>61</v>
      </c>
      <c r="F12" s="55" t="s">
        <v>283</v>
      </c>
      <c r="G12" s="28">
        <v>28</v>
      </c>
      <c r="H12" s="39">
        <f t="shared" si="0"/>
        <v>10.980392156862745</v>
      </c>
      <c r="I12" s="40">
        <v>36.200000000000003</v>
      </c>
      <c r="J12" s="40">
        <v>36.200000000000003</v>
      </c>
      <c r="K12" s="42">
        <f t="shared" si="1"/>
        <v>40</v>
      </c>
      <c r="L12" s="40">
        <v>9.8000000000000007</v>
      </c>
      <c r="M12" s="42">
        <f t="shared" si="2"/>
        <v>39.200000000000003</v>
      </c>
      <c r="N12" s="43">
        <f t="shared" si="3"/>
        <v>90.180392156862752</v>
      </c>
      <c r="O12" s="69" t="s">
        <v>53</v>
      </c>
      <c r="P12" s="69" t="s">
        <v>53</v>
      </c>
      <c r="Q12" s="69" t="s">
        <v>53</v>
      </c>
      <c r="R12" s="69" t="s">
        <v>53</v>
      </c>
    </row>
    <row r="13" spans="1:18" x14ac:dyDescent="0.25">
      <c r="A13" s="4">
        <v>9</v>
      </c>
      <c r="D13" s="111" t="s">
        <v>383</v>
      </c>
      <c r="E13" s="111" t="s">
        <v>52</v>
      </c>
      <c r="F13" s="26" t="s">
        <v>343</v>
      </c>
      <c r="G13" s="113">
        <v>37942</v>
      </c>
      <c r="H13" s="111" t="s">
        <v>343</v>
      </c>
      <c r="O13" s="116" t="s">
        <v>381</v>
      </c>
    </row>
    <row r="14" spans="1:18" x14ac:dyDescent="0.25">
      <c r="A14" s="4">
        <v>10</v>
      </c>
      <c r="D14" s="111" t="s">
        <v>384</v>
      </c>
      <c r="E14" s="111" t="s">
        <v>213</v>
      </c>
      <c r="F14" s="115" t="s">
        <v>385</v>
      </c>
      <c r="G14" s="113">
        <v>37820</v>
      </c>
      <c r="H14" s="115" t="s">
        <v>385</v>
      </c>
      <c r="O14" s="117" t="s">
        <v>386</v>
      </c>
    </row>
  </sheetData>
  <autoFilter ref="C4:R12">
    <sortState ref="C5:R12">
      <sortCondition ref="D4:D12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Z34" sqref="Z34"/>
    </sheetView>
  </sheetViews>
  <sheetFormatPr defaultRowHeight="15" x14ac:dyDescent="0.25"/>
  <cols>
    <col min="1" max="1" width="3.28515625" bestFit="1" customWidth="1"/>
    <col min="2" max="2" width="0" hidden="1" customWidth="1"/>
    <col min="3" max="3" width="6" hidden="1" customWidth="1"/>
    <col min="4" max="4" width="10.28515625" bestFit="1" customWidth="1"/>
    <col min="6" max="6" width="22.7109375" customWidth="1"/>
    <col min="7" max="13" width="0" hidden="1" customWidth="1"/>
    <col min="15" max="15" width="12.7109375" bestFit="1" customWidth="1"/>
    <col min="16" max="16" width="32.42578125" hidden="1" customWidth="1"/>
    <col min="17" max="17" width="11.7109375" hidden="1" customWidth="1"/>
    <col min="18" max="18" width="11.85546875" hidden="1" customWidth="1"/>
  </cols>
  <sheetData>
    <row r="1" spans="1:18" x14ac:dyDescent="0.25">
      <c r="A1" s="118" t="s">
        <v>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9.25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18" x14ac:dyDescent="0.25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18" x14ac:dyDescent="0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x14ac:dyDescent="0.25">
      <c r="A5" s="4">
        <v>2</v>
      </c>
      <c r="B5" s="24" t="s">
        <v>252</v>
      </c>
      <c r="C5" s="24"/>
      <c r="D5" s="27" t="s">
        <v>253</v>
      </c>
      <c r="E5" s="27" t="s">
        <v>133</v>
      </c>
      <c r="F5" s="26" t="s">
        <v>344</v>
      </c>
      <c r="G5" s="29">
        <v>29</v>
      </c>
      <c r="H5" s="12">
        <f t="shared" ref="H5:H20" si="0">20*G5/36</f>
        <v>16.111111111111111</v>
      </c>
      <c r="I5" s="21">
        <v>50.28</v>
      </c>
      <c r="J5" s="21">
        <v>50.28</v>
      </c>
      <c r="K5" s="10">
        <f t="shared" ref="K5:K20" si="1">40*I5/J5</f>
        <v>40</v>
      </c>
      <c r="L5" s="21">
        <v>9</v>
      </c>
      <c r="M5" s="10">
        <f t="shared" ref="M5:M20" si="2">40*L5/10</f>
        <v>36</v>
      </c>
      <c r="N5" s="9">
        <f t="shared" ref="N5:N20" si="3">H5+K5+M5</f>
        <v>92.111111111111114</v>
      </c>
      <c r="O5" s="26" t="s">
        <v>55</v>
      </c>
      <c r="P5" s="26" t="s">
        <v>237</v>
      </c>
      <c r="Q5" s="34"/>
      <c r="R5" s="34"/>
    </row>
    <row r="6" spans="1:18" x14ac:dyDescent="0.25">
      <c r="A6" s="4">
        <v>3</v>
      </c>
      <c r="B6" s="24"/>
      <c r="C6" s="24" t="s">
        <v>132</v>
      </c>
      <c r="D6" s="26" t="s">
        <v>148</v>
      </c>
      <c r="E6" s="26" t="s">
        <v>71</v>
      </c>
      <c r="F6" s="26" t="s">
        <v>343</v>
      </c>
      <c r="G6" s="29">
        <v>34</v>
      </c>
      <c r="H6" s="12">
        <f t="shared" si="0"/>
        <v>18.888888888888889</v>
      </c>
      <c r="I6" s="21">
        <v>42.3</v>
      </c>
      <c r="J6" s="22">
        <v>42.3</v>
      </c>
      <c r="K6" s="10">
        <f t="shared" si="1"/>
        <v>40</v>
      </c>
      <c r="L6" s="21">
        <v>10</v>
      </c>
      <c r="M6" s="10">
        <f t="shared" si="2"/>
        <v>40</v>
      </c>
      <c r="N6" s="9">
        <f t="shared" si="3"/>
        <v>98.888888888888886</v>
      </c>
      <c r="O6" s="30" t="s">
        <v>53</v>
      </c>
      <c r="P6" s="26" t="s">
        <v>140</v>
      </c>
      <c r="Q6" s="20"/>
      <c r="R6" s="20"/>
    </row>
    <row r="7" spans="1:18" x14ac:dyDescent="0.25">
      <c r="A7" s="4">
        <v>4</v>
      </c>
      <c r="B7" s="24" t="s">
        <v>254</v>
      </c>
      <c r="C7" s="24"/>
      <c r="D7" s="26" t="s">
        <v>255</v>
      </c>
      <c r="E7" s="26" t="s">
        <v>71</v>
      </c>
      <c r="F7" s="26" t="s">
        <v>344</v>
      </c>
      <c r="G7" s="29">
        <v>30</v>
      </c>
      <c r="H7" s="12">
        <f t="shared" si="0"/>
        <v>16.666666666666668</v>
      </c>
      <c r="I7" s="21">
        <v>50.28</v>
      </c>
      <c r="J7" s="22">
        <v>52.4</v>
      </c>
      <c r="K7" s="10">
        <f t="shared" si="1"/>
        <v>38.381679389312978</v>
      </c>
      <c r="L7" s="21">
        <v>9.5</v>
      </c>
      <c r="M7" s="10">
        <f t="shared" si="2"/>
        <v>38</v>
      </c>
      <c r="N7" s="9">
        <f t="shared" si="3"/>
        <v>93.04834605597965</v>
      </c>
      <c r="O7" s="30" t="s">
        <v>53</v>
      </c>
      <c r="P7" s="26" t="s">
        <v>237</v>
      </c>
      <c r="Q7" s="34"/>
      <c r="R7" s="34"/>
    </row>
    <row r="8" spans="1:18" x14ac:dyDescent="0.25">
      <c r="A8" s="4">
        <v>5</v>
      </c>
      <c r="B8" s="24" t="s">
        <v>288</v>
      </c>
      <c r="C8" s="24"/>
      <c r="D8" s="27" t="s">
        <v>291</v>
      </c>
      <c r="E8" s="27" t="s">
        <v>75</v>
      </c>
      <c r="F8" s="55" t="s">
        <v>283</v>
      </c>
      <c r="G8" s="28">
        <v>25</v>
      </c>
      <c r="H8" s="39">
        <f t="shared" si="0"/>
        <v>13.888888888888889</v>
      </c>
      <c r="I8" s="40">
        <v>43.7</v>
      </c>
      <c r="J8" s="40">
        <v>44.2</v>
      </c>
      <c r="K8" s="42">
        <f t="shared" si="1"/>
        <v>39.547511312217189</v>
      </c>
      <c r="L8" s="40">
        <v>9.9</v>
      </c>
      <c r="M8" s="42">
        <f t="shared" si="2"/>
        <v>39.6</v>
      </c>
      <c r="N8" s="43">
        <f t="shared" si="3"/>
        <v>93.03640020110609</v>
      </c>
      <c r="O8" s="26" t="s">
        <v>55</v>
      </c>
      <c r="P8" s="26" t="s">
        <v>287</v>
      </c>
      <c r="Q8" s="34"/>
      <c r="R8" s="34"/>
    </row>
    <row r="9" spans="1:18" x14ac:dyDescent="0.25">
      <c r="A9" s="1">
        <v>6</v>
      </c>
      <c r="B9" s="24"/>
      <c r="C9" s="24" t="s">
        <v>146</v>
      </c>
      <c r="D9" s="27" t="s">
        <v>150</v>
      </c>
      <c r="E9" s="27" t="s">
        <v>138</v>
      </c>
      <c r="F9" s="26" t="s">
        <v>343</v>
      </c>
      <c r="G9" s="29">
        <v>29</v>
      </c>
      <c r="H9" s="12">
        <f t="shared" si="0"/>
        <v>16.111111111111111</v>
      </c>
      <c r="I9" s="21">
        <v>42.3</v>
      </c>
      <c r="J9" s="21">
        <v>46.7</v>
      </c>
      <c r="K9" s="10">
        <f t="shared" si="1"/>
        <v>36.231263383297645</v>
      </c>
      <c r="L9" s="21">
        <v>9.6999999999999993</v>
      </c>
      <c r="M9" s="10">
        <f t="shared" si="2"/>
        <v>38.799999999999997</v>
      </c>
      <c r="N9" s="9">
        <f t="shared" si="3"/>
        <v>91.142374494408756</v>
      </c>
      <c r="O9" s="26" t="s">
        <v>55</v>
      </c>
      <c r="P9" s="26" t="s">
        <v>140</v>
      </c>
      <c r="Q9" s="20"/>
      <c r="R9" s="20"/>
    </row>
    <row r="10" spans="1:18" x14ac:dyDescent="0.25">
      <c r="A10" s="4">
        <v>7</v>
      </c>
      <c r="B10" s="24" t="s">
        <v>292</v>
      </c>
      <c r="C10" s="24"/>
      <c r="D10" s="26" t="s">
        <v>293</v>
      </c>
      <c r="E10" s="26" t="s">
        <v>294</v>
      </c>
      <c r="F10" s="55" t="s">
        <v>283</v>
      </c>
      <c r="G10" s="28">
        <v>22</v>
      </c>
      <c r="H10" s="39">
        <f t="shared" si="0"/>
        <v>12.222222222222221</v>
      </c>
      <c r="I10" s="40">
        <v>43.7</v>
      </c>
      <c r="J10" s="40">
        <v>44</v>
      </c>
      <c r="K10" s="42">
        <f t="shared" si="1"/>
        <v>39.727272727272727</v>
      </c>
      <c r="L10" s="40">
        <v>9.85</v>
      </c>
      <c r="M10" s="42">
        <f t="shared" si="2"/>
        <v>39.4</v>
      </c>
      <c r="N10" s="43">
        <f t="shared" si="3"/>
        <v>91.349494949494954</v>
      </c>
      <c r="O10" s="26" t="s">
        <v>79</v>
      </c>
      <c r="P10" s="26" t="s">
        <v>287</v>
      </c>
      <c r="Q10" s="34"/>
      <c r="R10" s="34"/>
    </row>
    <row r="11" spans="1:18" x14ac:dyDescent="0.25">
      <c r="A11" s="4">
        <v>8</v>
      </c>
      <c r="B11" s="24" t="s">
        <v>247</v>
      </c>
      <c r="C11" s="24"/>
      <c r="D11" s="26" t="s">
        <v>248</v>
      </c>
      <c r="E11" s="26" t="s">
        <v>249</v>
      </c>
      <c r="F11" s="26" t="s">
        <v>344</v>
      </c>
      <c r="G11" s="29">
        <v>28</v>
      </c>
      <c r="H11" s="12">
        <f t="shared" si="0"/>
        <v>15.555555555555555</v>
      </c>
      <c r="I11" s="21">
        <v>50.28</v>
      </c>
      <c r="J11" s="21">
        <v>55.29</v>
      </c>
      <c r="K11" s="10">
        <f t="shared" si="1"/>
        <v>36.375474769397719</v>
      </c>
      <c r="L11" s="21">
        <v>8.5</v>
      </c>
      <c r="M11" s="10">
        <f t="shared" si="2"/>
        <v>34</v>
      </c>
      <c r="N11" s="9">
        <f t="shared" si="3"/>
        <v>85.931030324953269</v>
      </c>
      <c r="O11" s="19" t="s">
        <v>79</v>
      </c>
      <c r="P11" s="26" t="s">
        <v>237</v>
      </c>
      <c r="Q11" s="34"/>
      <c r="R11" s="34"/>
    </row>
    <row r="12" spans="1:18" x14ac:dyDescent="0.25">
      <c r="A12" s="4">
        <v>9</v>
      </c>
      <c r="B12" s="24"/>
      <c r="C12" s="24" t="s">
        <v>144</v>
      </c>
      <c r="D12" s="26" t="s">
        <v>149</v>
      </c>
      <c r="E12" s="26" t="s">
        <v>131</v>
      </c>
      <c r="F12" s="26" t="s">
        <v>343</v>
      </c>
      <c r="G12" s="29">
        <v>29</v>
      </c>
      <c r="H12" s="12">
        <f t="shared" si="0"/>
        <v>16.111111111111111</v>
      </c>
      <c r="I12" s="21">
        <v>42.3</v>
      </c>
      <c r="J12" s="21">
        <v>46.8</v>
      </c>
      <c r="K12" s="10">
        <f t="shared" si="1"/>
        <v>36.153846153846153</v>
      </c>
      <c r="L12" s="21">
        <v>9.8000000000000007</v>
      </c>
      <c r="M12" s="10">
        <f t="shared" si="2"/>
        <v>39.200000000000003</v>
      </c>
      <c r="N12" s="9">
        <f t="shared" si="3"/>
        <v>91.464957264957263</v>
      </c>
      <c r="O12" s="26" t="s">
        <v>55</v>
      </c>
      <c r="P12" s="26" t="s">
        <v>140</v>
      </c>
      <c r="Q12" s="20"/>
      <c r="R12" s="20"/>
    </row>
    <row r="13" spans="1:18" x14ac:dyDescent="0.25">
      <c r="A13" s="1">
        <v>10</v>
      </c>
      <c r="B13" s="24" t="s">
        <v>230</v>
      </c>
      <c r="C13" s="24" t="s">
        <v>228</v>
      </c>
      <c r="D13" s="26" t="s">
        <v>234</v>
      </c>
      <c r="E13" s="26" t="s">
        <v>235</v>
      </c>
      <c r="F13" s="26" t="s">
        <v>345</v>
      </c>
      <c r="G13" s="29">
        <v>24</v>
      </c>
      <c r="H13" s="12">
        <f t="shared" si="0"/>
        <v>13.333333333333334</v>
      </c>
      <c r="I13" s="21">
        <v>25.1</v>
      </c>
      <c r="J13" s="21">
        <v>25.1</v>
      </c>
      <c r="K13" s="10">
        <f t="shared" si="1"/>
        <v>40</v>
      </c>
      <c r="L13" s="21">
        <v>9.6</v>
      </c>
      <c r="M13" s="10">
        <f t="shared" si="2"/>
        <v>38.4</v>
      </c>
      <c r="N13" s="9">
        <f t="shared" si="3"/>
        <v>91.733333333333334</v>
      </c>
      <c r="O13" s="30" t="s">
        <v>53</v>
      </c>
      <c r="P13" s="103" t="s">
        <v>223</v>
      </c>
      <c r="Q13" s="34"/>
      <c r="R13" s="34"/>
    </row>
    <row r="14" spans="1:18" x14ac:dyDescent="0.25">
      <c r="A14" s="1">
        <v>11</v>
      </c>
      <c r="B14" s="24" t="s">
        <v>285</v>
      </c>
      <c r="C14" s="24"/>
      <c r="D14" s="26" t="s">
        <v>295</v>
      </c>
      <c r="E14" s="26" t="s">
        <v>131</v>
      </c>
      <c r="F14" s="55" t="s">
        <v>283</v>
      </c>
      <c r="G14" s="28">
        <v>23</v>
      </c>
      <c r="H14" s="39">
        <f t="shared" si="0"/>
        <v>12.777777777777779</v>
      </c>
      <c r="I14" s="40">
        <v>43.7</v>
      </c>
      <c r="J14" s="40">
        <v>44.8</v>
      </c>
      <c r="K14" s="42">
        <f t="shared" si="1"/>
        <v>39.017857142857146</v>
      </c>
      <c r="L14" s="40">
        <v>9.8000000000000007</v>
      </c>
      <c r="M14" s="42">
        <f t="shared" si="2"/>
        <v>39.200000000000003</v>
      </c>
      <c r="N14" s="43">
        <f t="shared" si="3"/>
        <v>90.995634920634927</v>
      </c>
      <c r="O14" s="26" t="s">
        <v>79</v>
      </c>
      <c r="P14" s="62" t="s">
        <v>287</v>
      </c>
      <c r="Q14" s="34"/>
      <c r="R14" s="34"/>
    </row>
    <row r="15" spans="1:18" x14ac:dyDescent="0.25">
      <c r="A15" s="1">
        <v>12</v>
      </c>
      <c r="B15" s="24" t="s">
        <v>245</v>
      </c>
      <c r="C15" s="24"/>
      <c r="D15" s="26" t="s">
        <v>246</v>
      </c>
      <c r="E15" s="26" t="s">
        <v>80</v>
      </c>
      <c r="F15" s="26" t="s">
        <v>344</v>
      </c>
      <c r="G15" s="29">
        <v>26</v>
      </c>
      <c r="H15" s="12">
        <f t="shared" si="0"/>
        <v>14.444444444444445</v>
      </c>
      <c r="I15" s="21">
        <v>50.28</v>
      </c>
      <c r="J15" s="22">
        <v>55.56</v>
      </c>
      <c r="K15" s="10">
        <f t="shared" si="1"/>
        <v>36.198704103671709</v>
      </c>
      <c r="L15" s="21">
        <v>8.6</v>
      </c>
      <c r="M15" s="10">
        <f t="shared" si="2"/>
        <v>34.4</v>
      </c>
      <c r="N15" s="9">
        <f t="shared" si="3"/>
        <v>85.04314854811615</v>
      </c>
      <c r="O15" s="20" t="s">
        <v>79</v>
      </c>
      <c r="P15" s="62" t="s">
        <v>237</v>
      </c>
      <c r="Q15" s="34"/>
      <c r="R15" s="34"/>
    </row>
    <row r="16" spans="1:18" x14ac:dyDescent="0.25">
      <c r="A16" s="1">
        <v>13</v>
      </c>
      <c r="B16" s="24" t="s">
        <v>250</v>
      </c>
      <c r="C16" s="24"/>
      <c r="D16" s="26" t="s">
        <v>251</v>
      </c>
      <c r="E16" s="26" t="s">
        <v>74</v>
      </c>
      <c r="F16" s="26" t="s">
        <v>344</v>
      </c>
      <c r="G16" s="29">
        <v>28</v>
      </c>
      <c r="H16" s="12">
        <f t="shared" si="0"/>
        <v>15.555555555555555</v>
      </c>
      <c r="I16" s="21">
        <v>50.28</v>
      </c>
      <c r="J16" s="21">
        <v>53.02</v>
      </c>
      <c r="K16" s="10">
        <f t="shared" si="1"/>
        <v>37.932855526216521</v>
      </c>
      <c r="L16" s="21">
        <v>8.8000000000000007</v>
      </c>
      <c r="M16" s="10">
        <f t="shared" si="2"/>
        <v>35.200000000000003</v>
      </c>
      <c r="N16" s="9">
        <f t="shared" si="3"/>
        <v>88.688411081772074</v>
      </c>
      <c r="O16" s="26" t="s">
        <v>55</v>
      </c>
      <c r="P16" s="26" t="s">
        <v>237</v>
      </c>
      <c r="Q16" s="34"/>
      <c r="R16" s="34"/>
    </row>
    <row r="17" spans="1:18" x14ac:dyDescent="0.25">
      <c r="A17" s="1">
        <v>14</v>
      </c>
      <c r="B17" s="24" t="s">
        <v>214</v>
      </c>
      <c r="C17" s="24"/>
      <c r="D17" s="26" t="s">
        <v>215</v>
      </c>
      <c r="E17" s="26" t="s">
        <v>119</v>
      </c>
      <c r="F17" s="26" t="s">
        <v>203</v>
      </c>
      <c r="G17" s="29">
        <v>14</v>
      </c>
      <c r="H17" s="12">
        <f t="shared" si="0"/>
        <v>7.7777777777777777</v>
      </c>
      <c r="I17" s="21">
        <v>55.4</v>
      </c>
      <c r="J17" s="22">
        <v>50.01</v>
      </c>
      <c r="K17" s="10">
        <f t="shared" si="1"/>
        <v>44.311137772445512</v>
      </c>
      <c r="L17" s="21">
        <v>7.5</v>
      </c>
      <c r="M17" s="10">
        <f t="shared" si="2"/>
        <v>30</v>
      </c>
      <c r="N17" s="9">
        <f t="shared" si="3"/>
        <v>82.088915550223291</v>
      </c>
      <c r="O17" s="30" t="s">
        <v>53</v>
      </c>
      <c r="P17" s="26" t="s">
        <v>208</v>
      </c>
      <c r="Q17" s="20"/>
      <c r="R17" s="20"/>
    </row>
    <row r="18" spans="1:18" x14ac:dyDescent="0.25">
      <c r="A18" s="1">
        <v>15</v>
      </c>
      <c r="B18" s="24" t="s">
        <v>289</v>
      </c>
      <c r="C18" s="24"/>
      <c r="D18" s="26" t="s">
        <v>290</v>
      </c>
      <c r="E18" s="26" t="s">
        <v>78</v>
      </c>
      <c r="F18" s="55" t="s">
        <v>283</v>
      </c>
      <c r="G18" s="28">
        <v>27</v>
      </c>
      <c r="H18" s="39">
        <f t="shared" si="0"/>
        <v>15</v>
      </c>
      <c r="I18" s="40">
        <v>43.7</v>
      </c>
      <c r="J18" s="41">
        <v>43.7</v>
      </c>
      <c r="K18" s="42">
        <f t="shared" si="1"/>
        <v>40</v>
      </c>
      <c r="L18" s="40">
        <v>9.9</v>
      </c>
      <c r="M18" s="42">
        <f t="shared" si="2"/>
        <v>39.6</v>
      </c>
      <c r="N18" s="43">
        <f t="shared" si="3"/>
        <v>94.6</v>
      </c>
      <c r="O18" s="30" t="s">
        <v>53</v>
      </c>
      <c r="P18" s="26" t="s">
        <v>287</v>
      </c>
      <c r="Q18" s="34"/>
      <c r="R18" s="34"/>
    </row>
    <row r="19" spans="1:18" x14ac:dyDescent="0.25">
      <c r="A19" s="1">
        <v>16</v>
      </c>
      <c r="B19" s="24" t="s">
        <v>224</v>
      </c>
      <c r="C19" s="24" t="s">
        <v>225</v>
      </c>
      <c r="D19" s="26" t="s">
        <v>232</v>
      </c>
      <c r="E19" s="26" t="s">
        <v>233</v>
      </c>
      <c r="F19" s="26" t="s">
        <v>345</v>
      </c>
      <c r="G19" s="29">
        <v>27</v>
      </c>
      <c r="H19" s="12">
        <f t="shared" si="0"/>
        <v>15</v>
      </c>
      <c r="I19" s="21">
        <v>25.1</v>
      </c>
      <c r="J19" s="22">
        <v>26.4</v>
      </c>
      <c r="K19" s="10">
        <f t="shared" si="1"/>
        <v>38.030303030303031</v>
      </c>
      <c r="L19" s="21">
        <v>8.5</v>
      </c>
      <c r="M19" s="10">
        <f t="shared" si="2"/>
        <v>34</v>
      </c>
      <c r="N19" s="9">
        <f t="shared" si="3"/>
        <v>87.030303030303031</v>
      </c>
      <c r="O19" s="26" t="s">
        <v>55</v>
      </c>
      <c r="P19" s="81" t="s">
        <v>223</v>
      </c>
      <c r="Q19" s="20"/>
      <c r="R19" s="20"/>
    </row>
    <row r="20" spans="1:18" x14ac:dyDescent="0.25">
      <c r="A20" s="1">
        <v>17</v>
      </c>
      <c r="B20" s="24" t="s">
        <v>236</v>
      </c>
      <c r="C20" s="24" t="s">
        <v>229</v>
      </c>
      <c r="D20" s="26" t="s">
        <v>232</v>
      </c>
      <c r="E20" s="26" t="s">
        <v>95</v>
      </c>
      <c r="F20" s="26" t="s">
        <v>345</v>
      </c>
      <c r="G20" s="29">
        <v>23</v>
      </c>
      <c r="H20" s="12">
        <f t="shared" si="0"/>
        <v>12.777777777777779</v>
      </c>
      <c r="I20" s="21">
        <v>25.1</v>
      </c>
      <c r="J20" s="21">
        <v>27.1</v>
      </c>
      <c r="K20" s="10">
        <f t="shared" si="1"/>
        <v>37.047970479704794</v>
      </c>
      <c r="L20" s="21">
        <v>8.6999999999999993</v>
      </c>
      <c r="M20" s="10">
        <f t="shared" si="2"/>
        <v>34.799999999999997</v>
      </c>
      <c r="N20" s="9">
        <f t="shared" si="3"/>
        <v>84.62574825748257</v>
      </c>
      <c r="O20" s="19" t="s">
        <v>79</v>
      </c>
      <c r="P20" s="81" t="s">
        <v>223</v>
      </c>
      <c r="Q20" s="34"/>
      <c r="R20" s="34"/>
    </row>
  </sheetData>
  <autoFilter ref="B4:R20">
    <sortState ref="B5:R21">
      <sortCondition ref="D4:D21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V25" sqref="V25"/>
    </sheetView>
  </sheetViews>
  <sheetFormatPr defaultRowHeight="15" x14ac:dyDescent="0.25"/>
  <cols>
    <col min="1" max="1" width="3.28515625" bestFit="1" customWidth="1"/>
    <col min="2" max="2" width="6.5703125" hidden="1" customWidth="1"/>
    <col min="3" max="3" width="4.7109375" hidden="1" customWidth="1"/>
    <col min="4" max="4" width="12.7109375" bestFit="1" customWidth="1"/>
    <col min="5" max="5" width="11.42578125" bestFit="1" customWidth="1"/>
    <col min="6" max="6" width="19.140625" customWidth="1"/>
    <col min="7" max="13" width="0" hidden="1" customWidth="1"/>
    <col min="15" max="15" width="10.7109375" bestFit="1" customWidth="1"/>
    <col min="16" max="16" width="33" hidden="1" customWidth="1"/>
    <col min="17" max="17" width="11.7109375" hidden="1" customWidth="1"/>
    <col min="18" max="18" width="11.85546875" hidden="1" customWidth="1"/>
  </cols>
  <sheetData>
    <row r="1" spans="1:18" x14ac:dyDescent="0.25">
      <c r="A1" s="118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9.25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18" ht="29.25" x14ac:dyDescent="0.25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18" x14ac:dyDescent="0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x14ac:dyDescent="0.25">
      <c r="A5" s="1">
        <v>1</v>
      </c>
      <c r="B5" s="24" t="s">
        <v>308</v>
      </c>
      <c r="C5" s="24"/>
      <c r="D5" s="26" t="s">
        <v>309</v>
      </c>
      <c r="E5" s="26" t="s">
        <v>52</v>
      </c>
      <c r="F5" s="55" t="s">
        <v>283</v>
      </c>
      <c r="G5" s="29">
        <v>29</v>
      </c>
      <c r="H5" s="12">
        <f t="shared" ref="H5:H22" si="0">20*G5/36</f>
        <v>16.111111111111111</v>
      </c>
      <c r="I5" s="21">
        <v>39</v>
      </c>
      <c r="J5" s="22">
        <v>42.5</v>
      </c>
      <c r="K5" s="10">
        <f t="shared" ref="K5:K22" si="1">40*I5/J5</f>
        <v>36.705882352941174</v>
      </c>
      <c r="L5" s="21">
        <v>7.5</v>
      </c>
      <c r="M5" s="10">
        <f t="shared" ref="M5:M22" si="2">40*L5/10</f>
        <v>30</v>
      </c>
      <c r="N5" s="9">
        <f t="shared" ref="N5:N22" si="3">H5+K5+M5</f>
        <v>82.816993464052288</v>
      </c>
      <c r="O5" s="30" t="s">
        <v>79</v>
      </c>
      <c r="P5" s="26" t="s">
        <v>287</v>
      </c>
      <c r="Q5" s="34"/>
      <c r="R5" s="34"/>
    </row>
    <row r="6" spans="1:18" x14ac:dyDescent="0.25">
      <c r="A6" s="4">
        <v>2</v>
      </c>
      <c r="B6" s="71" t="s">
        <v>304</v>
      </c>
      <c r="C6" s="71"/>
      <c r="D6" s="82" t="s">
        <v>305</v>
      </c>
      <c r="E6" s="82" t="s">
        <v>209</v>
      </c>
      <c r="F6" s="45" t="s">
        <v>283</v>
      </c>
      <c r="G6" s="73">
        <v>23</v>
      </c>
      <c r="H6" s="74">
        <f t="shared" si="0"/>
        <v>12.777777777777779</v>
      </c>
      <c r="I6" s="75">
        <v>39</v>
      </c>
      <c r="J6" s="75">
        <v>41.3</v>
      </c>
      <c r="K6" s="77">
        <f t="shared" si="1"/>
        <v>37.772397094430993</v>
      </c>
      <c r="L6" s="75">
        <v>9.6999999999999993</v>
      </c>
      <c r="M6" s="77">
        <f t="shared" si="2"/>
        <v>38.799999999999997</v>
      </c>
      <c r="N6" s="84">
        <f t="shared" si="3"/>
        <v>89.350174872208768</v>
      </c>
      <c r="O6" s="26" t="s">
        <v>79</v>
      </c>
      <c r="P6" s="72" t="s">
        <v>287</v>
      </c>
      <c r="Q6" s="34"/>
      <c r="R6" s="34"/>
    </row>
    <row r="7" spans="1:18" x14ac:dyDescent="0.25">
      <c r="A7" s="4">
        <v>3</v>
      </c>
      <c r="B7" s="71" t="s">
        <v>302</v>
      </c>
      <c r="C7" s="71"/>
      <c r="D7" s="72" t="s">
        <v>303</v>
      </c>
      <c r="E7" s="72" t="s">
        <v>202</v>
      </c>
      <c r="F7" s="45" t="s">
        <v>283</v>
      </c>
      <c r="G7" s="73">
        <v>23</v>
      </c>
      <c r="H7" s="74">
        <f t="shared" si="0"/>
        <v>12.777777777777779</v>
      </c>
      <c r="I7" s="75">
        <v>39</v>
      </c>
      <c r="J7" s="75">
        <v>40.6</v>
      </c>
      <c r="K7" s="77">
        <f t="shared" si="1"/>
        <v>38.423645320197046</v>
      </c>
      <c r="L7" s="75">
        <v>9.6</v>
      </c>
      <c r="M7" s="77">
        <f t="shared" si="2"/>
        <v>38.4</v>
      </c>
      <c r="N7" s="84">
        <f t="shared" si="3"/>
        <v>89.601423097974816</v>
      </c>
      <c r="O7" s="72" t="s">
        <v>79</v>
      </c>
      <c r="P7" s="72" t="s">
        <v>287</v>
      </c>
      <c r="Q7" s="34"/>
      <c r="R7" s="34"/>
    </row>
    <row r="8" spans="1:18" x14ac:dyDescent="0.25">
      <c r="A8" s="4">
        <v>4</v>
      </c>
      <c r="B8" s="71" t="s">
        <v>259</v>
      </c>
      <c r="C8" s="71"/>
      <c r="D8" s="72" t="s">
        <v>260</v>
      </c>
      <c r="E8" s="72" t="s">
        <v>129</v>
      </c>
      <c r="F8" s="72" t="s">
        <v>344</v>
      </c>
      <c r="G8" s="73">
        <v>21</v>
      </c>
      <c r="H8" s="74">
        <f t="shared" si="0"/>
        <v>11.666666666666666</v>
      </c>
      <c r="I8" s="75">
        <v>50.35</v>
      </c>
      <c r="J8" s="75">
        <v>52.33</v>
      </c>
      <c r="K8" s="77">
        <f t="shared" si="1"/>
        <v>38.486527804318747</v>
      </c>
      <c r="L8" s="75">
        <v>7.9</v>
      </c>
      <c r="M8" s="77">
        <f t="shared" si="2"/>
        <v>31.6</v>
      </c>
      <c r="N8" s="84">
        <f t="shared" si="3"/>
        <v>81.75319447098542</v>
      </c>
      <c r="O8" s="72" t="s">
        <v>55</v>
      </c>
      <c r="P8" s="72" t="s">
        <v>239</v>
      </c>
      <c r="Q8" s="34"/>
      <c r="R8" s="34"/>
    </row>
    <row r="9" spans="1:18" x14ac:dyDescent="0.25">
      <c r="A9" s="4">
        <v>5</v>
      </c>
      <c r="B9" s="71" t="s">
        <v>155</v>
      </c>
      <c r="C9" s="71"/>
      <c r="D9" s="104" t="s">
        <v>353</v>
      </c>
      <c r="E9" s="104" t="s">
        <v>354</v>
      </c>
      <c r="F9" s="72" t="s">
        <v>368</v>
      </c>
      <c r="G9" s="105">
        <v>30</v>
      </c>
      <c r="H9" s="93">
        <f t="shared" si="0"/>
        <v>16.666666666666668</v>
      </c>
      <c r="I9" s="75">
        <v>44</v>
      </c>
      <c r="J9" s="75">
        <v>52.5</v>
      </c>
      <c r="K9" s="94">
        <f t="shared" si="1"/>
        <v>33.523809523809526</v>
      </c>
      <c r="L9" s="75">
        <v>8.1999999999999993</v>
      </c>
      <c r="M9" s="94">
        <f t="shared" si="2"/>
        <v>32.799999999999997</v>
      </c>
      <c r="N9" s="95">
        <f t="shared" si="3"/>
        <v>82.990476190476187</v>
      </c>
      <c r="O9" s="26" t="s">
        <v>55</v>
      </c>
      <c r="P9" s="72" t="s">
        <v>367</v>
      </c>
      <c r="Q9" s="34"/>
      <c r="R9" s="34"/>
    </row>
    <row r="10" spans="1:18" x14ac:dyDescent="0.25">
      <c r="A10" s="1">
        <v>6</v>
      </c>
      <c r="B10" s="71" t="s">
        <v>154</v>
      </c>
      <c r="C10" s="71"/>
      <c r="D10" s="72" t="s">
        <v>356</v>
      </c>
      <c r="E10" s="72" t="s">
        <v>129</v>
      </c>
      <c r="F10" s="72" t="s">
        <v>368</v>
      </c>
      <c r="G10" s="105">
        <v>29</v>
      </c>
      <c r="H10" s="93">
        <f t="shared" si="0"/>
        <v>16.111111111111111</v>
      </c>
      <c r="I10" s="75">
        <v>43</v>
      </c>
      <c r="J10" s="75">
        <v>52</v>
      </c>
      <c r="K10" s="94">
        <f t="shared" si="1"/>
        <v>33.07692307692308</v>
      </c>
      <c r="L10" s="75">
        <v>8</v>
      </c>
      <c r="M10" s="94">
        <f t="shared" si="2"/>
        <v>32</v>
      </c>
      <c r="N10" s="95">
        <f t="shared" si="3"/>
        <v>81.188034188034194</v>
      </c>
      <c r="O10" s="72" t="s">
        <v>55</v>
      </c>
      <c r="P10" s="72" t="s">
        <v>367</v>
      </c>
      <c r="Q10" s="34"/>
      <c r="R10" s="34"/>
    </row>
    <row r="11" spans="1:18" x14ac:dyDescent="0.25">
      <c r="A11" s="4">
        <v>7</v>
      </c>
      <c r="B11" s="24" t="s">
        <v>306</v>
      </c>
      <c r="C11" s="24"/>
      <c r="D11" s="26" t="s">
        <v>307</v>
      </c>
      <c r="E11" s="26" t="s">
        <v>202</v>
      </c>
      <c r="F11" s="55" t="s">
        <v>283</v>
      </c>
      <c r="G11" s="29">
        <v>21</v>
      </c>
      <c r="H11" s="12">
        <f t="shared" si="0"/>
        <v>11.666666666666666</v>
      </c>
      <c r="I11" s="21">
        <v>39</v>
      </c>
      <c r="J11" s="21">
        <v>40.9</v>
      </c>
      <c r="K11" s="10">
        <f t="shared" si="1"/>
        <v>38.141809290953546</v>
      </c>
      <c r="L11" s="21">
        <v>8.4</v>
      </c>
      <c r="M11" s="10">
        <f t="shared" si="2"/>
        <v>33.6</v>
      </c>
      <c r="N11" s="9">
        <f t="shared" si="3"/>
        <v>83.408475957620212</v>
      </c>
      <c r="O11" s="26" t="s">
        <v>79</v>
      </c>
      <c r="P11" s="26" t="s">
        <v>299</v>
      </c>
      <c r="Q11" s="34"/>
      <c r="R11" s="34"/>
    </row>
    <row r="12" spans="1:18" x14ac:dyDescent="0.25">
      <c r="A12" s="4">
        <v>8</v>
      </c>
      <c r="B12" s="24"/>
      <c r="C12" s="24" t="s">
        <v>59</v>
      </c>
      <c r="D12" s="26" t="s">
        <v>151</v>
      </c>
      <c r="E12" s="26" t="s">
        <v>128</v>
      </c>
      <c r="F12" s="26" t="s">
        <v>343</v>
      </c>
      <c r="G12" s="29">
        <v>21</v>
      </c>
      <c r="H12" s="12">
        <f t="shared" si="0"/>
        <v>11.666666666666666</v>
      </c>
      <c r="I12" s="21">
        <v>40.200000000000003</v>
      </c>
      <c r="J12" s="22">
        <v>42.5</v>
      </c>
      <c r="K12" s="10">
        <f t="shared" si="1"/>
        <v>37.835294117647059</v>
      </c>
      <c r="L12" s="21">
        <v>10</v>
      </c>
      <c r="M12" s="10">
        <f t="shared" si="2"/>
        <v>40</v>
      </c>
      <c r="N12" s="9">
        <f t="shared" si="3"/>
        <v>89.501960784313724</v>
      </c>
      <c r="O12" s="106" t="s">
        <v>53</v>
      </c>
      <c r="P12" s="26" t="s">
        <v>134</v>
      </c>
      <c r="Q12" s="20"/>
      <c r="R12" s="20"/>
    </row>
    <row r="13" spans="1:18" x14ac:dyDescent="0.25">
      <c r="A13" s="4">
        <v>9</v>
      </c>
      <c r="B13" s="24" t="s">
        <v>153</v>
      </c>
      <c r="C13" s="24"/>
      <c r="D13" s="26" t="s">
        <v>355</v>
      </c>
      <c r="E13" s="26" t="s">
        <v>101</v>
      </c>
      <c r="F13" s="26" t="s">
        <v>368</v>
      </c>
      <c r="G13" s="57">
        <v>29</v>
      </c>
      <c r="H13" s="58">
        <f t="shared" si="0"/>
        <v>16.111111111111111</v>
      </c>
      <c r="I13" s="21">
        <v>43.5</v>
      </c>
      <c r="J13" s="21">
        <v>52</v>
      </c>
      <c r="K13" s="60">
        <f t="shared" si="1"/>
        <v>33.46153846153846</v>
      </c>
      <c r="L13" s="21">
        <v>8.1</v>
      </c>
      <c r="M13" s="60">
        <f t="shared" si="2"/>
        <v>32.4</v>
      </c>
      <c r="N13" s="61">
        <f t="shared" si="3"/>
        <v>81.972649572649573</v>
      </c>
      <c r="O13" s="72" t="s">
        <v>55</v>
      </c>
      <c r="P13" s="26" t="s">
        <v>367</v>
      </c>
      <c r="Q13" s="34"/>
      <c r="R13" s="34"/>
    </row>
    <row r="14" spans="1:18" x14ac:dyDescent="0.25">
      <c r="A14" s="1">
        <v>10</v>
      </c>
      <c r="B14" s="24" t="s">
        <v>87</v>
      </c>
      <c r="C14" s="24"/>
      <c r="D14" s="26" t="s">
        <v>257</v>
      </c>
      <c r="E14" s="26" t="s">
        <v>258</v>
      </c>
      <c r="F14" s="26" t="s">
        <v>344</v>
      </c>
      <c r="G14" s="29">
        <v>26</v>
      </c>
      <c r="H14" s="12">
        <f t="shared" si="0"/>
        <v>14.444444444444445</v>
      </c>
      <c r="I14" s="21">
        <v>50.35</v>
      </c>
      <c r="J14" s="21">
        <v>52.44</v>
      </c>
      <c r="K14" s="10">
        <f t="shared" si="1"/>
        <v>38.405797101449274</v>
      </c>
      <c r="L14" s="21">
        <v>7.9</v>
      </c>
      <c r="M14" s="10">
        <f t="shared" si="2"/>
        <v>31.6</v>
      </c>
      <c r="N14" s="9">
        <f t="shared" si="3"/>
        <v>84.450241545893718</v>
      </c>
      <c r="O14" s="26" t="s">
        <v>55</v>
      </c>
      <c r="P14" s="26" t="s">
        <v>239</v>
      </c>
      <c r="Q14" s="34"/>
      <c r="R14" s="34"/>
    </row>
    <row r="15" spans="1:18" x14ac:dyDescent="0.25">
      <c r="A15" s="1">
        <v>11</v>
      </c>
      <c r="B15" s="79" t="s">
        <v>94</v>
      </c>
      <c r="C15" s="24"/>
      <c r="D15" s="26" t="s">
        <v>256</v>
      </c>
      <c r="E15" s="26" t="s">
        <v>61</v>
      </c>
      <c r="F15" s="26" t="s">
        <v>344</v>
      </c>
      <c r="G15" s="29">
        <v>28</v>
      </c>
      <c r="H15" s="12">
        <f t="shared" si="0"/>
        <v>15.555555555555555</v>
      </c>
      <c r="I15" s="21">
        <v>50.35</v>
      </c>
      <c r="J15" s="21">
        <v>50.35</v>
      </c>
      <c r="K15" s="10">
        <f t="shared" si="1"/>
        <v>40</v>
      </c>
      <c r="L15" s="21">
        <v>8</v>
      </c>
      <c r="M15" s="10">
        <f t="shared" si="2"/>
        <v>32</v>
      </c>
      <c r="N15" s="9">
        <f t="shared" si="3"/>
        <v>87.555555555555557</v>
      </c>
      <c r="O15" s="30" t="s">
        <v>53</v>
      </c>
      <c r="P15" s="26" t="s">
        <v>239</v>
      </c>
      <c r="Q15" s="34"/>
      <c r="R15" s="34"/>
    </row>
    <row r="16" spans="1:18" x14ac:dyDescent="0.25">
      <c r="A16" s="1">
        <v>12</v>
      </c>
      <c r="B16" s="79" t="s">
        <v>59</v>
      </c>
      <c r="C16" s="24"/>
      <c r="D16" s="27" t="s">
        <v>357</v>
      </c>
      <c r="E16" s="27" t="s">
        <v>98</v>
      </c>
      <c r="F16" s="26" t="s">
        <v>368</v>
      </c>
      <c r="G16" s="57">
        <v>30</v>
      </c>
      <c r="H16" s="58">
        <f t="shared" si="0"/>
        <v>16.666666666666668</v>
      </c>
      <c r="I16" s="21">
        <v>42</v>
      </c>
      <c r="J16" s="21">
        <v>50</v>
      </c>
      <c r="K16" s="60">
        <f t="shared" si="1"/>
        <v>33.6</v>
      </c>
      <c r="L16" s="21">
        <v>7.6</v>
      </c>
      <c r="M16" s="60">
        <f t="shared" si="2"/>
        <v>30.4</v>
      </c>
      <c r="N16" s="61">
        <f t="shared" si="3"/>
        <v>80.666666666666657</v>
      </c>
      <c r="O16" s="72" t="s">
        <v>55</v>
      </c>
      <c r="P16" s="26" t="s">
        <v>367</v>
      </c>
      <c r="Q16" s="34"/>
      <c r="R16" s="34"/>
    </row>
    <row r="17" spans="1:18" x14ac:dyDescent="0.25">
      <c r="A17" s="1">
        <v>13</v>
      </c>
      <c r="B17" s="24" t="s">
        <v>310</v>
      </c>
      <c r="C17" s="24"/>
      <c r="D17" s="26" t="s">
        <v>311</v>
      </c>
      <c r="E17" s="26" t="s">
        <v>312</v>
      </c>
      <c r="F17" s="55" t="s">
        <v>283</v>
      </c>
      <c r="G17" s="29">
        <v>24</v>
      </c>
      <c r="H17" s="12">
        <f t="shared" si="0"/>
        <v>13.333333333333334</v>
      </c>
      <c r="I17" s="21">
        <v>39</v>
      </c>
      <c r="J17" s="22">
        <v>41.5</v>
      </c>
      <c r="K17" s="10">
        <f t="shared" si="1"/>
        <v>37.590361445783131</v>
      </c>
      <c r="L17" s="21">
        <v>7.7</v>
      </c>
      <c r="M17" s="10">
        <f t="shared" si="2"/>
        <v>30.8</v>
      </c>
      <c r="N17" s="9">
        <f t="shared" si="3"/>
        <v>81.723694779116471</v>
      </c>
      <c r="O17" s="30" t="s">
        <v>79</v>
      </c>
      <c r="P17" s="26" t="s">
        <v>299</v>
      </c>
      <c r="Q17" s="34"/>
      <c r="R17" s="34"/>
    </row>
    <row r="18" spans="1:18" x14ac:dyDescent="0.25">
      <c r="A18" s="1">
        <v>14</v>
      </c>
      <c r="B18" s="24" t="s">
        <v>125</v>
      </c>
      <c r="C18" s="24"/>
      <c r="D18" s="26" t="s">
        <v>300</v>
      </c>
      <c r="E18" s="26" t="s">
        <v>116</v>
      </c>
      <c r="F18" s="55" t="s">
        <v>283</v>
      </c>
      <c r="G18" s="29">
        <v>25</v>
      </c>
      <c r="H18" s="12">
        <f t="shared" si="0"/>
        <v>13.888888888888889</v>
      </c>
      <c r="I18" s="21">
        <v>39</v>
      </c>
      <c r="J18" s="21">
        <v>40.5</v>
      </c>
      <c r="K18" s="10">
        <f t="shared" si="1"/>
        <v>38.518518518518519</v>
      </c>
      <c r="L18" s="21">
        <v>9.8000000000000007</v>
      </c>
      <c r="M18" s="10">
        <f t="shared" si="2"/>
        <v>39.200000000000003</v>
      </c>
      <c r="N18" s="9">
        <f t="shared" si="3"/>
        <v>91.607407407407408</v>
      </c>
      <c r="O18" s="72" t="s">
        <v>55</v>
      </c>
      <c r="P18" s="26" t="s">
        <v>301</v>
      </c>
      <c r="Q18" s="34"/>
      <c r="R18" s="34"/>
    </row>
    <row r="19" spans="1:18" x14ac:dyDescent="0.25">
      <c r="A19" s="1">
        <v>15</v>
      </c>
      <c r="B19" s="24"/>
      <c r="C19" s="24" t="s">
        <v>62</v>
      </c>
      <c r="D19" s="26" t="s">
        <v>152</v>
      </c>
      <c r="E19" s="26" t="s">
        <v>83</v>
      </c>
      <c r="F19" s="26" t="s">
        <v>343</v>
      </c>
      <c r="G19" s="29">
        <v>16</v>
      </c>
      <c r="H19" s="12">
        <f t="shared" si="0"/>
        <v>8.8888888888888893</v>
      </c>
      <c r="I19" s="21">
        <v>40.200000000000003</v>
      </c>
      <c r="J19" s="21">
        <v>40.200000000000003</v>
      </c>
      <c r="K19" s="10">
        <f t="shared" si="1"/>
        <v>40</v>
      </c>
      <c r="L19" s="21">
        <v>9.6</v>
      </c>
      <c r="M19" s="10">
        <f t="shared" si="2"/>
        <v>38.4</v>
      </c>
      <c r="N19" s="9">
        <f t="shared" si="3"/>
        <v>87.288888888888891</v>
      </c>
      <c r="O19" s="72" t="s">
        <v>55</v>
      </c>
      <c r="P19" s="26" t="s">
        <v>134</v>
      </c>
      <c r="Q19" s="20"/>
      <c r="R19" s="20"/>
    </row>
    <row r="20" spans="1:18" x14ac:dyDescent="0.25">
      <c r="A20" s="1">
        <v>16</v>
      </c>
      <c r="B20" s="24" t="s">
        <v>296</v>
      </c>
      <c r="C20" s="24"/>
      <c r="D20" s="26" t="s">
        <v>297</v>
      </c>
      <c r="E20" s="26" t="s">
        <v>298</v>
      </c>
      <c r="F20" s="55" t="s">
        <v>283</v>
      </c>
      <c r="G20" s="29">
        <v>29</v>
      </c>
      <c r="H20" s="12">
        <f t="shared" si="0"/>
        <v>16.111111111111111</v>
      </c>
      <c r="I20" s="21">
        <v>39</v>
      </c>
      <c r="J20" s="21">
        <v>39.9</v>
      </c>
      <c r="K20" s="10">
        <f t="shared" si="1"/>
        <v>39.097744360902254</v>
      </c>
      <c r="L20" s="21">
        <v>9.9</v>
      </c>
      <c r="M20" s="10">
        <f t="shared" si="2"/>
        <v>39.6</v>
      </c>
      <c r="N20" s="9">
        <f t="shared" si="3"/>
        <v>94.808855472013363</v>
      </c>
      <c r="O20" s="30" t="s">
        <v>53</v>
      </c>
      <c r="P20" s="26" t="s">
        <v>299</v>
      </c>
      <c r="Q20" s="34"/>
      <c r="R20" s="34"/>
    </row>
    <row r="21" spans="1:18" x14ac:dyDescent="0.25">
      <c r="A21" s="1">
        <v>17</v>
      </c>
      <c r="B21" s="24" t="s">
        <v>62</v>
      </c>
      <c r="C21" s="24"/>
      <c r="D21" s="26" t="s">
        <v>352</v>
      </c>
      <c r="E21" s="26" t="s">
        <v>72</v>
      </c>
      <c r="F21" s="26" t="s">
        <v>368</v>
      </c>
      <c r="G21" s="57">
        <v>31</v>
      </c>
      <c r="H21" s="58">
        <f t="shared" si="0"/>
        <v>17.222222222222221</v>
      </c>
      <c r="I21" s="21">
        <v>44</v>
      </c>
      <c r="J21" s="59">
        <v>53</v>
      </c>
      <c r="K21" s="60">
        <f t="shared" si="1"/>
        <v>33.20754716981132</v>
      </c>
      <c r="L21" s="21">
        <v>8.3000000000000007</v>
      </c>
      <c r="M21" s="60">
        <f t="shared" si="2"/>
        <v>33.200000000000003</v>
      </c>
      <c r="N21" s="61">
        <f t="shared" si="3"/>
        <v>83.629769392033552</v>
      </c>
      <c r="O21" s="106" t="s">
        <v>53</v>
      </c>
      <c r="P21" s="26" t="s">
        <v>367</v>
      </c>
      <c r="Q21" s="34"/>
      <c r="R21" s="34"/>
    </row>
    <row r="22" spans="1:18" x14ac:dyDescent="0.25">
      <c r="A22" s="1">
        <v>18</v>
      </c>
      <c r="B22" s="24" t="s">
        <v>59</v>
      </c>
      <c r="C22" s="24" t="s">
        <v>59</v>
      </c>
      <c r="D22" s="26" t="s">
        <v>60</v>
      </c>
      <c r="E22" s="26" t="s">
        <v>61</v>
      </c>
      <c r="F22" s="26" t="s">
        <v>340</v>
      </c>
      <c r="G22" s="29">
        <v>34.6</v>
      </c>
      <c r="H22" s="12">
        <f t="shared" si="0"/>
        <v>19.222222222222221</v>
      </c>
      <c r="I22" s="21">
        <v>44.1</v>
      </c>
      <c r="J22" s="22">
        <v>44.1</v>
      </c>
      <c r="K22" s="10">
        <f t="shared" si="1"/>
        <v>40</v>
      </c>
      <c r="L22" s="21">
        <v>9.4</v>
      </c>
      <c r="M22" s="10">
        <f t="shared" si="2"/>
        <v>37.6</v>
      </c>
      <c r="N22" s="9">
        <f t="shared" si="3"/>
        <v>96.822222222222223</v>
      </c>
      <c r="O22" s="106" t="s">
        <v>53</v>
      </c>
      <c r="P22" s="26" t="s">
        <v>54</v>
      </c>
      <c r="Q22" s="20"/>
      <c r="R22" s="20"/>
    </row>
  </sheetData>
  <autoFilter ref="B4:R22">
    <sortState ref="B5:R22">
      <sortCondition ref="D4:D22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AA20" sqref="AA20"/>
    </sheetView>
  </sheetViews>
  <sheetFormatPr defaultRowHeight="15" x14ac:dyDescent="0.25"/>
  <cols>
    <col min="1" max="1" width="3.28515625" bestFit="1" customWidth="1"/>
    <col min="2" max="2" width="6.5703125" hidden="1" customWidth="1"/>
    <col min="3" max="3" width="4.7109375" hidden="1" customWidth="1"/>
    <col min="4" max="4" width="12.7109375" bestFit="1" customWidth="1"/>
    <col min="5" max="5" width="11.7109375" bestFit="1" customWidth="1"/>
    <col min="6" max="6" width="20.5703125" customWidth="1"/>
    <col min="7" max="13" width="0" hidden="1" customWidth="1"/>
    <col min="15" max="15" width="10.7109375" bestFit="1" customWidth="1"/>
    <col min="16" max="16" width="33" hidden="1" customWidth="1"/>
    <col min="17" max="17" width="11.7109375" hidden="1" customWidth="1"/>
    <col min="18" max="18" width="11.85546875" hidden="1" customWidth="1"/>
  </cols>
  <sheetData>
    <row r="1" spans="1:18" x14ac:dyDescent="0.25">
      <c r="A1" s="118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9.25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18" ht="29.25" x14ac:dyDescent="0.25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18" x14ac:dyDescent="0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x14ac:dyDescent="0.25">
      <c r="A5" s="1">
        <v>1</v>
      </c>
      <c r="B5" s="24" t="s">
        <v>92</v>
      </c>
      <c r="C5" s="24"/>
      <c r="D5" s="26" t="s">
        <v>267</v>
      </c>
      <c r="E5" s="26" t="s">
        <v>64</v>
      </c>
      <c r="F5" s="26" t="s">
        <v>344</v>
      </c>
      <c r="G5" s="29">
        <v>27</v>
      </c>
      <c r="H5" s="12">
        <f t="shared" ref="H5:H20" si="0">20*G5/36</f>
        <v>15</v>
      </c>
      <c r="I5" s="21">
        <v>46.12</v>
      </c>
      <c r="J5" s="22">
        <v>52.3</v>
      </c>
      <c r="K5" s="10">
        <f t="shared" ref="K5:K20" si="1">40*I5/J5</f>
        <v>35.273422562141491</v>
      </c>
      <c r="L5" s="21">
        <v>8.6</v>
      </c>
      <c r="M5" s="10">
        <f t="shared" ref="M5:M20" si="2">40*L5/10</f>
        <v>34.4</v>
      </c>
      <c r="N5" s="9">
        <f t="shared" ref="N5:N20" si="3">H5+K5+M5</f>
        <v>84.673422562141496</v>
      </c>
      <c r="O5" s="20" t="s">
        <v>79</v>
      </c>
      <c r="P5" s="26" t="s">
        <v>239</v>
      </c>
      <c r="Q5" s="34"/>
      <c r="R5" s="34"/>
    </row>
    <row r="6" spans="1:18" x14ac:dyDescent="0.25">
      <c r="A6" s="4">
        <v>2</v>
      </c>
      <c r="B6" s="71" t="s">
        <v>306</v>
      </c>
      <c r="C6" s="71"/>
      <c r="D6" s="82" t="s">
        <v>315</v>
      </c>
      <c r="E6" s="82" t="s">
        <v>57</v>
      </c>
      <c r="F6" s="45" t="s">
        <v>283</v>
      </c>
      <c r="G6" s="73">
        <v>24</v>
      </c>
      <c r="H6" s="74">
        <f t="shared" si="0"/>
        <v>13.333333333333334</v>
      </c>
      <c r="I6" s="75">
        <v>45.5</v>
      </c>
      <c r="J6" s="75">
        <v>46.8</v>
      </c>
      <c r="K6" s="77">
        <f t="shared" si="1"/>
        <v>38.888888888888893</v>
      </c>
      <c r="L6" s="75">
        <v>9.9</v>
      </c>
      <c r="M6" s="77">
        <f t="shared" si="2"/>
        <v>39.6</v>
      </c>
      <c r="N6" s="84">
        <f t="shared" si="3"/>
        <v>91.822222222222223</v>
      </c>
      <c r="O6" s="26" t="s">
        <v>79</v>
      </c>
      <c r="P6" s="72" t="s">
        <v>299</v>
      </c>
      <c r="Q6" s="34"/>
      <c r="R6" s="34"/>
    </row>
    <row r="7" spans="1:18" x14ac:dyDescent="0.25">
      <c r="A7" s="4">
        <v>3</v>
      </c>
      <c r="B7" s="71"/>
      <c r="C7" s="71" t="s">
        <v>62</v>
      </c>
      <c r="D7" s="72" t="s">
        <v>158</v>
      </c>
      <c r="E7" s="72" t="s">
        <v>56</v>
      </c>
      <c r="F7" s="72" t="s">
        <v>343</v>
      </c>
      <c r="G7" s="73">
        <v>16</v>
      </c>
      <c r="H7" s="74">
        <f t="shared" si="0"/>
        <v>8.8888888888888893</v>
      </c>
      <c r="I7" s="75">
        <v>42.3</v>
      </c>
      <c r="J7" s="75">
        <v>44.55</v>
      </c>
      <c r="K7" s="77">
        <f t="shared" si="1"/>
        <v>37.979797979797979</v>
      </c>
      <c r="L7" s="75">
        <v>9</v>
      </c>
      <c r="M7" s="77">
        <f t="shared" si="2"/>
        <v>36</v>
      </c>
      <c r="N7" s="84">
        <f t="shared" si="3"/>
        <v>82.868686868686865</v>
      </c>
      <c r="O7" s="72" t="s">
        <v>55</v>
      </c>
      <c r="P7" s="72" t="s">
        <v>134</v>
      </c>
      <c r="Q7" s="20"/>
      <c r="R7" s="20"/>
    </row>
    <row r="8" spans="1:18" x14ac:dyDescent="0.25">
      <c r="A8" s="4">
        <v>4</v>
      </c>
      <c r="B8" s="71" t="s">
        <v>302</v>
      </c>
      <c r="C8" s="71"/>
      <c r="D8" s="72" t="s">
        <v>313</v>
      </c>
      <c r="E8" s="72" t="s">
        <v>314</v>
      </c>
      <c r="F8" s="45" t="s">
        <v>283</v>
      </c>
      <c r="G8" s="73">
        <v>26</v>
      </c>
      <c r="H8" s="74">
        <f t="shared" si="0"/>
        <v>14.444444444444445</v>
      </c>
      <c r="I8" s="75">
        <v>45.5</v>
      </c>
      <c r="J8" s="75">
        <v>46.5</v>
      </c>
      <c r="K8" s="77">
        <f t="shared" si="1"/>
        <v>39.13978494623656</v>
      </c>
      <c r="L8" s="75">
        <v>9.8000000000000007</v>
      </c>
      <c r="M8" s="77">
        <f t="shared" si="2"/>
        <v>39.200000000000003</v>
      </c>
      <c r="N8" s="84">
        <f t="shared" si="3"/>
        <v>92.784229390681006</v>
      </c>
      <c r="O8" s="26" t="s">
        <v>55</v>
      </c>
      <c r="P8" s="72" t="s">
        <v>299</v>
      </c>
      <c r="Q8" s="34"/>
      <c r="R8" s="34"/>
    </row>
    <row r="9" spans="1:18" x14ac:dyDescent="0.25">
      <c r="A9" s="4">
        <v>5</v>
      </c>
      <c r="B9" s="24"/>
      <c r="C9" s="24" t="s">
        <v>59</v>
      </c>
      <c r="D9" s="26" t="s">
        <v>156</v>
      </c>
      <c r="E9" s="26" t="s">
        <v>157</v>
      </c>
      <c r="F9" s="26" t="s">
        <v>343</v>
      </c>
      <c r="G9" s="29">
        <v>12</v>
      </c>
      <c r="H9" s="12">
        <f t="shared" si="0"/>
        <v>6.666666666666667</v>
      </c>
      <c r="I9" s="21">
        <v>42.3</v>
      </c>
      <c r="J9" s="22">
        <v>42.3</v>
      </c>
      <c r="K9" s="10">
        <f t="shared" si="1"/>
        <v>40</v>
      </c>
      <c r="L9" s="21">
        <v>9.4</v>
      </c>
      <c r="M9" s="10">
        <f t="shared" si="2"/>
        <v>37.6</v>
      </c>
      <c r="N9" s="9">
        <f t="shared" si="3"/>
        <v>84.266666666666666</v>
      </c>
      <c r="O9" s="30" t="s">
        <v>53</v>
      </c>
      <c r="P9" s="26" t="s">
        <v>134</v>
      </c>
      <c r="Q9" s="20"/>
      <c r="R9" s="20"/>
    </row>
    <row r="10" spans="1:18" x14ac:dyDescent="0.25">
      <c r="A10" s="1">
        <v>6</v>
      </c>
      <c r="B10" s="24" t="s">
        <v>90</v>
      </c>
      <c r="C10" s="24"/>
      <c r="D10" s="26" t="s">
        <v>261</v>
      </c>
      <c r="E10" s="26" t="s">
        <v>235</v>
      </c>
      <c r="F10" s="26" t="s">
        <v>344</v>
      </c>
      <c r="G10" s="29">
        <v>30</v>
      </c>
      <c r="H10" s="12">
        <f t="shared" si="0"/>
        <v>16.666666666666668</v>
      </c>
      <c r="I10" s="21">
        <v>46.12</v>
      </c>
      <c r="J10" s="21">
        <v>46.12</v>
      </c>
      <c r="K10" s="10">
        <f t="shared" si="1"/>
        <v>40</v>
      </c>
      <c r="L10" s="21">
        <v>9</v>
      </c>
      <c r="M10" s="10">
        <f t="shared" si="2"/>
        <v>36</v>
      </c>
      <c r="N10" s="9">
        <f t="shared" si="3"/>
        <v>92.666666666666671</v>
      </c>
      <c r="O10" s="30" t="s">
        <v>53</v>
      </c>
      <c r="P10" s="26" t="s">
        <v>239</v>
      </c>
      <c r="Q10" s="34"/>
      <c r="R10" s="34"/>
    </row>
    <row r="11" spans="1:18" x14ac:dyDescent="0.25">
      <c r="A11" s="4">
        <v>7</v>
      </c>
      <c r="B11" s="24" t="s">
        <v>154</v>
      </c>
      <c r="C11" s="24"/>
      <c r="D11" s="26" t="s">
        <v>76</v>
      </c>
      <c r="E11" s="26" t="s">
        <v>78</v>
      </c>
      <c r="F11" s="26" t="s">
        <v>346</v>
      </c>
      <c r="G11" s="57">
        <v>30</v>
      </c>
      <c r="H11" s="58">
        <f t="shared" si="0"/>
        <v>16.666666666666668</v>
      </c>
      <c r="I11" s="21">
        <v>43.2</v>
      </c>
      <c r="J11" s="21">
        <v>52.3</v>
      </c>
      <c r="K11" s="60">
        <f t="shared" si="1"/>
        <v>33.040152963671133</v>
      </c>
      <c r="L11" s="21">
        <v>8</v>
      </c>
      <c r="M11" s="60">
        <f t="shared" si="2"/>
        <v>32</v>
      </c>
      <c r="N11" s="61">
        <f t="shared" si="3"/>
        <v>81.706819630337804</v>
      </c>
      <c r="O11" s="26" t="s">
        <v>55</v>
      </c>
      <c r="P11" s="26" t="s">
        <v>367</v>
      </c>
      <c r="Q11" s="34"/>
      <c r="R11" s="34"/>
    </row>
    <row r="12" spans="1:18" x14ac:dyDescent="0.25">
      <c r="A12" s="4">
        <v>8</v>
      </c>
      <c r="B12" s="24" t="s">
        <v>262</v>
      </c>
      <c r="C12" s="24"/>
      <c r="D12" s="26" t="s">
        <v>263</v>
      </c>
      <c r="E12" s="26" t="s">
        <v>81</v>
      </c>
      <c r="F12" s="26" t="s">
        <v>344</v>
      </c>
      <c r="G12" s="29">
        <v>29</v>
      </c>
      <c r="H12" s="12">
        <f t="shared" si="0"/>
        <v>16.111111111111111</v>
      </c>
      <c r="I12" s="21">
        <v>46.12</v>
      </c>
      <c r="J12" s="22">
        <v>50.14</v>
      </c>
      <c r="K12" s="10">
        <f t="shared" si="1"/>
        <v>36.792979656960512</v>
      </c>
      <c r="L12" s="21">
        <v>9.3000000000000007</v>
      </c>
      <c r="M12" s="10">
        <f t="shared" si="2"/>
        <v>37.200000000000003</v>
      </c>
      <c r="N12" s="9">
        <f t="shared" si="3"/>
        <v>90.104090768071629</v>
      </c>
      <c r="O12" s="72" t="s">
        <v>55</v>
      </c>
      <c r="P12" s="26" t="s">
        <v>239</v>
      </c>
      <c r="Q12" s="34"/>
      <c r="R12" s="34"/>
    </row>
    <row r="13" spans="1:18" x14ac:dyDescent="0.25">
      <c r="A13" s="4">
        <v>9</v>
      </c>
      <c r="B13" s="24" t="s">
        <v>82</v>
      </c>
      <c r="C13" s="24"/>
      <c r="D13" s="26" t="s">
        <v>264</v>
      </c>
      <c r="E13" s="26" t="s">
        <v>133</v>
      </c>
      <c r="F13" s="26" t="s">
        <v>344</v>
      </c>
      <c r="G13" s="29">
        <v>28</v>
      </c>
      <c r="H13" s="12">
        <f t="shared" si="0"/>
        <v>15.555555555555555</v>
      </c>
      <c r="I13" s="21">
        <v>46.12</v>
      </c>
      <c r="J13" s="21">
        <v>47.12</v>
      </c>
      <c r="K13" s="10">
        <f t="shared" si="1"/>
        <v>39.151103565365027</v>
      </c>
      <c r="L13" s="21">
        <v>8.6999999999999993</v>
      </c>
      <c r="M13" s="10">
        <f t="shared" si="2"/>
        <v>34.799999999999997</v>
      </c>
      <c r="N13" s="9">
        <f t="shared" si="3"/>
        <v>89.506659120920574</v>
      </c>
      <c r="O13" s="72" t="s">
        <v>55</v>
      </c>
      <c r="P13" s="26" t="s">
        <v>239</v>
      </c>
      <c r="Q13" s="34"/>
      <c r="R13" s="34"/>
    </row>
    <row r="14" spans="1:18" x14ac:dyDescent="0.25">
      <c r="A14" s="1">
        <v>10</v>
      </c>
      <c r="B14" s="24" t="s">
        <v>62</v>
      </c>
      <c r="C14" s="24" t="s">
        <v>62</v>
      </c>
      <c r="D14" s="26" t="s">
        <v>63</v>
      </c>
      <c r="E14" s="26" t="s">
        <v>64</v>
      </c>
      <c r="F14" s="26" t="s">
        <v>340</v>
      </c>
      <c r="G14" s="29">
        <v>35.6</v>
      </c>
      <c r="H14" s="12">
        <f t="shared" si="0"/>
        <v>19.777777777777779</v>
      </c>
      <c r="I14" s="21">
        <v>44.1</v>
      </c>
      <c r="J14" s="22">
        <v>48</v>
      </c>
      <c r="K14" s="10">
        <f t="shared" si="1"/>
        <v>36.75</v>
      </c>
      <c r="L14" s="21">
        <v>9.9</v>
      </c>
      <c r="M14" s="10">
        <f t="shared" si="2"/>
        <v>39.6</v>
      </c>
      <c r="N14" s="9">
        <f t="shared" si="3"/>
        <v>96.12777777777778</v>
      </c>
      <c r="O14" s="30" t="s">
        <v>53</v>
      </c>
      <c r="P14" s="26" t="s">
        <v>54</v>
      </c>
      <c r="Q14" s="30"/>
      <c r="R14" s="20"/>
    </row>
    <row r="15" spans="1:18" x14ac:dyDescent="0.25">
      <c r="A15" s="1">
        <v>11</v>
      </c>
      <c r="B15" s="24" t="s">
        <v>296</v>
      </c>
      <c r="C15" s="24"/>
      <c r="D15" s="26" t="s">
        <v>284</v>
      </c>
      <c r="E15" s="26" t="s">
        <v>133</v>
      </c>
      <c r="F15" s="55" t="s">
        <v>283</v>
      </c>
      <c r="G15" s="29">
        <v>28</v>
      </c>
      <c r="H15" s="12">
        <f t="shared" si="0"/>
        <v>15.555555555555555</v>
      </c>
      <c r="I15" s="21">
        <v>45.5</v>
      </c>
      <c r="J15" s="21">
        <v>45.5</v>
      </c>
      <c r="K15" s="10">
        <f t="shared" si="1"/>
        <v>40</v>
      </c>
      <c r="L15" s="21">
        <v>9.9</v>
      </c>
      <c r="M15" s="10">
        <f t="shared" si="2"/>
        <v>39.6</v>
      </c>
      <c r="N15" s="9">
        <f t="shared" si="3"/>
        <v>95.155555555555566</v>
      </c>
      <c r="O15" s="30" t="s">
        <v>53</v>
      </c>
      <c r="P15" s="26" t="s">
        <v>299</v>
      </c>
      <c r="Q15" s="34"/>
      <c r="R15" s="34"/>
    </row>
    <row r="16" spans="1:18" x14ac:dyDescent="0.25">
      <c r="A16" s="1">
        <v>12</v>
      </c>
      <c r="B16" s="24" t="s">
        <v>310</v>
      </c>
      <c r="C16" s="24"/>
      <c r="D16" s="26" t="s">
        <v>316</v>
      </c>
      <c r="E16" s="26" t="s">
        <v>74</v>
      </c>
      <c r="F16" s="55" t="s">
        <v>283</v>
      </c>
      <c r="G16" s="29">
        <v>29</v>
      </c>
      <c r="H16" s="12">
        <f t="shared" si="0"/>
        <v>16.111111111111111</v>
      </c>
      <c r="I16" s="21">
        <v>45.5</v>
      </c>
      <c r="J16" s="22">
        <v>50.4</v>
      </c>
      <c r="K16" s="10">
        <f t="shared" si="1"/>
        <v>36.111111111111114</v>
      </c>
      <c r="L16" s="21">
        <v>9.8000000000000007</v>
      </c>
      <c r="M16" s="10">
        <f t="shared" si="2"/>
        <v>39.200000000000003</v>
      </c>
      <c r="N16" s="9">
        <f t="shared" si="3"/>
        <v>91.422222222222231</v>
      </c>
      <c r="O16" s="30" t="s">
        <v>79</v>
      </c>
      <c r="P16" s="26" t="s">
        <v>317</v>
      </c>
      <c r="Q16" s="34"/>
      <c r="R16" s="34"/>
    </row>
    <row r="17" spans="1:18" x14ac:dyDescent="0.25">
      <c r="A17" s="1">
        <v>13</v>
      </c>
      <c r="B17" s="24" t="s">
        <v>85</v>
      </c>
      <c r="C17" s="24"/>
      <c r="D17" s="26" t="s">
        <v>266</v>
      </c>
      <c r="E17" s="26" t="s">
        <v>216</v>
      </c>
      <c r="F17" s="26" t="s">
        <v>344</v>
      </c>
      <c r="G17" s="29">
        <v>28</v>
      </c>
      <c r="H17" s="12">
        <f t="shared" si="0"/>
        <v>15.555555555555555</v>
      </c>
      <c r="I17" s="21">
        <v>46.12</v>
      </c>
      <c r="J17" s="21">
        <v>50.18</v>
      </c>
      <c r="K17" s="10">
        <f t="shared" si="1"/>
        <v>36.763650856915106</v>
      </c>
      <c r="L17" s="21">
        <v>8.6</v>
      </c>
      <c r="M17" s="10">
        <f t="shared" si="2"/>
        <v>34.4</v>
      </c>
      <c r="N17" s="9">
        <f t="shared" si="3"/>
        <v>86.719206412470669</v>
      </c>
      <c r="O17" s="19" t="s">
        <v>79</v>
      </c>
      <c r="P17" s="26" t="s">
        <v>239</v>
      </c>
      <c r="Q17" s="34"/>
      <c r="R17" s="34"/>
    </row>
    <row r="18" spans="1:18" x14ac:dyDescent="0.25">
      <c r="A18" s="1">
        <v>14</v>
      </c>
      <c r="B18" s="24" t="s">
        <v>59</v>
      </c>
      <c r="C18" s="24"/>
      <c r="D18" s="26" t="s">
        <v>358</v>
      </c>
      <c r="E18" s="26" t="s">
        <v>359</v>
      </c>
      <c r="F18" s="26" t="s">
        <v>346</v>
      </c>
      <c r="G18" s="57">
        <v>31</v>
      </c>
      <c r="H18" s="58">
        <f t="shared" si="0"/>
        <v>17.222222222222221</v>
      </c>
      <c r="I18" s="21">
        <v>44</v>
      </c>
      <c r="J18" s="59">
        <v>53</v>
      </c>
      <c r="K18" s="60">
        <f t="shared" si="1"/>
        <v>33.20754716981132</v>
      </c>
      <c r="L18" s="21">
        <v>8</v>
      </c>
      <c r="M18" s="60">
        <f t="shared" si="2"/>
        <v>32</v>
      </c>
      <c r="N18" s="61">
        <f t="shared" si="3"/>
        <v>82.429769392033535</v>
      </c>
      <c r="O18" s="106" t="s">
        <v>53</v>
      </c>
      <c r="P18" s="26" t="s">
        <v>367</v>
      </c>
      <c r="Q18" s="34"/>
      <c r="R18" s="34"/>
    </row>
    <row r="19" spans="1:18" x14ac:dyDescent="0.25">
      <c r="A19" s="1">
        <v>15</v>
      </c>
      <c r="B19" s="24" t="s">
        <v>88</v>
      </c>
      <c r="C19" s="24"/>
      <c r="D19" s="27" t="s">
        <v>265</v>
      </c>
      <c r="E19" s="27" t="s">
        <v>135</v>
      </c>
      <c r="F19" s="26" t="s">
        <v>344</v>
      </c>
      <c r="G19" s="29">
        <v>28</v>
      </c>
      <c r="H19" s="12">
        <f t="shared" si="0"/>
        <v>15.555555555555555</v>
      </c>
      <c r="I19" s="21">
        <v>46.12</v>
      </c>
      <c r="J19" s="21">
        <v>48.3</v>
      </c>
      <c r="K19" s="10">
        <f t="shared" si="1"/>
        <v>38.194616977225671</v>
      </c>
      <c r="L19" s="21">
        <v>8.8000000000000007</v>
      </c>
      <c r="M19" s="10">
        <f t="shared" si="2"/>
        <v>35.200000000000003</v>
      </c>
      <c r="N19" s="9">
        <f t="shared" si="3"/>
        <v>88.950172532781238</v>
      </c>
      <c r="O19" s="19" t="s">
        <v>79</v>
      </c>
      <c r="P19" s="26" t="s">
        <v>239</v>
      </c>
      <c r="Q19" s="34"/>
      <c r="R19" s="34"/>
    </row>
    <row r="20" spans="1:18" x14ac:dyDescent="0.25">
      <c r="A20" s="1">
        <v>16</v>
      </c>
      <c r="B20" s="24" t="s">
        <v>125</v>
      </c>
      <c r="C20" s="24"/>
      <c r="D20" s="26" t="s">
        <v>318</v>
      </c>
      <c r="E20" s="26" t="s">
        <v>249</v>
      </c>
      <c r="F20" s="55" t="s">
        <v>283</v>
      </c>
      <c r="G20" s="29">
        <v>20</v>
      </c>
      <c r="H20" s="12">
        <f t="shared" si="0"/>
        <v>11.111111111111111</v>
      </c>
      <c r="I20" s="21">
        <v>45.5</v>
      </c>
      <c r="J20" s="21">
        <v>45.9</v>
      </c>
      <c r="K20" s="10">
        <f t="shared" si="1"/>
        <v>39.651416122004356</v>
      </c>
      <c r="L20" s="21">
        <v>10</v>
      </c>
      <c r="M20" s="10">
        <f t="shared" si="2"/>
        <v>40</v>
      </c>
      <c r="N20" s="9">
        <f t="shared" si="3"/>
        <v>90.762527233115463</v>
      </c>
      <c r="O20" s="72" t="s">
        <v>79</v>
      </c>
      <c r="P20" s="26" t="s">
        <v>317</v>
      </c>
      <c r="Q20" s="34"/>
      <c r="R20" s="34"/>
    </row>
  </sheetData>
  <autoFilter ref="B4:R20">
    <sortState ref="B5:R20">
      <sortCondition ref="D4:D20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90" zoomScaleNormal="90" workbookViewId="0">
      <selection activeCell="F34" sqref="F34"/>
    </sheetView>
  </sheetViews>
  <sheetFormatPr defaultRowHeight="15" x14ac:dyDescent="0.25"/>
  <cols>
    <col min="1" max="1" width="4.7109375" customWidth="1"/>
    <col min="2" max="2" width="11.140625" hidden="1" customWidth="1"/>
    <col min="3" max="3" width="6.5703125" hidden="1" customWidth="1"/>
    <col min="4" max="4" width="15.140625" bestFit="1" customWidth="1"/>
    <col min="5" max="5" width="15.28515625" bestFit="1" customWidth="1"/>
    <col min="6" max="6" width="21" customWidth="1"/>
    <col min="7" max="7" width="5.28515625" hidden="1" customWidth="1"/>
    <col min="8" max="8" width="8.42578125" hidden="1" customWidth="1"/>
    <col min="9" max="9" width="6.5703125" hidden="1" customWidth="1"/>
    <col min="10" max="10" width="9.7109375" hidden="1" customWidth="1"/>
    <col min="11" max="11" width="9.140625" hidden="1" customWidth="1"/>
    <col min="12" max="12" width="9.7109375" hidden="1" customWidth="1"/>
    <col min="13" max="13" width="8.5703125" hidden="1" customWidth="1"/>
    <col min="14" max="14" width="10.5703125" bestFit="1" customWidth="1"/>
    <col min="15" max="15" width="13.28515625" bestFit="1" customWidth="1"/>
    <col min="16" max="16" width="31.42578125" hidden="1" customWidth="1"/>
    <col min="17" max="17" width="11.7109375" hidden="1" customWidth="1"/>
    <col min="18" max="18" width="11.85546875" hidden="1" customWidth="1"/>
  </cols>
  <sheetData>
    <row r="1" spans="1:19" x14ac:dyDescent="0.25">
      <c r="A1" s="118" t="s">
        <v>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4.45" customHeight="1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19" s="3" customFormat="1" ht="14.25" x14ac:dyDescent="0.2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19" s="3" customFormat="1" ht="14.25" x14ac:dyDescent="0.2">
      <c r="A4" s="4"/>
      <c r="B4" s="4" t="s">
        <v>6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9" s="3" customFormat="1" ht="15" customHeight="1" x14ac:dyDescent="0.25">
      <c r="A5" s="1">
        <v>1</v>
      </c>
      <c r="B5" s="34"/>
      <c r="C5" s="71" t="s">
        <v>221</v>
      </c>
      <c r="D5" s="72" t="s">
        <v>222</v>
      </c>
      <c r="E5" s="72" t="s">
        <v>136</v>
      </c>
      <c r="F5" s="72" t="s">
        <v>219</v>
      </c>
      <c r="G5" s="73">
        <v>24</v>
      </c>
      <c r="H5" s="74">
        <f t="shared" ref="H5:H20" si="0">20*G5/51</f>
        <v>9.4117647058823533</v>
      </c>
      <c r="I5" s="75">
        <v>38</v>
      </c>
      <c r="J5" s="76">
        <v>53</v>
      </c>
      <c r="K5" s="77">
        <f t="shared" ref="K5:K20" si="1">40*I5/J5</f>
        <v>28.679245283018869</v>
      </c>
      <c r="L5" s="75">
        <v>14</v>
      </c>
      <c r="M5" s="77">
        <f t="shared" ref="M5:M20" si="2">40*L5/10</f>
        <v>56</v>
      </c>
      <c r="N5" s="84">
        <f t="shared" ref="N5:N20" si="3">H5+K5+M5</f>
        <v>94.09100998890122</v>
      </c>
      <c r="O5" s="78" t="s">
        <v>79</v>
      </c>
      <c r="P5" s="72" t="s">
        <v>220</v>
      </c>
      <c r="Q5" s="34"/>
      <c r="R5" s="34"/>
    </row>
    <row r="6" spans="1:19" s="3" customFormat="1" ht="15" customHeight="1" x14ac:dyDescent="0.25">
      <c r="A6" s="1">
        <v>2</v>
      </c>
      <c r="B6" s="34"/>
      <c r="C6" s="86" t="s">
        <v>161</v>
      </c>
      <c r="D6" s="87" t="s">
        <v>162</v>
      </c>
      <c r="E6" s="87" t="s">
        <v>163</v>
      </c>
      <c r="F6" s="72" t="s">
        <v>343</v>
      </c>
      <c r="G6" s="73">
        <v>48</v>
      </c>
      <c r="H6" s="74">
        <f t="shared" si="0"/>
        <v>18.823529411764707</v>
      </c>
      <c r="I6" s="75">
        <v>38.659999999999997</v>
      </c>
      <c r="J6" s="76">
        <v>39.39</v>
      </c>
      <c r="K6" s="77">
        <f t="shared" si="1"/>
        <v>39.258695100279255</v>
      </c>
      <c r="L6" s="75">
        <v>9.6</v>
      </c>
      <c r="M6" s="77">
        <f t="shared" si="2"/>
        <v>38.4</v>
      </c>
      <c r="N6" s="84">
        <f t="shared" si="3"/>
        <v>96.482224512043956</v>
      </c>
      <c r="O6" s="20" t="s">
        <v>55</v>
      </c>
      <c r="P6" s="87" t="s">
        <v>140</v>
      </c>
      <c r="Q6" s="34"/>
      <c r="R6" s="34"/>
    </row>
    <row r="7" spans="1:19" s="3" customFormat="1" ht="15" customHeight="1" x14ac:dyDescent="0.25">
      <c r="A7" s="4">
        <v>3</v>
      </c>
      <c r="B7" s="24" t="s">
        <v>20</v>
      </c>
      <c r="C7" s="71" t="s">
        <v>159</v>
      </c>
      <c r="D7" s="72" t="s">
        <v>160</v>
      </c>
      <c r="E7" s="72" t="s">
        <v>136</v>
      </c>
      <c r="F7" s="72" t="s">
        <v>343</v>
      </c>
      <c r="G7" s="73">
        <v>49</v>
      </c>
      <c r="H7" s="74">
        <f t="shared" si="0"/>
        <v>19.215686274509803</v>
      </c>
      <c r="I7" s="75">
        <v>38.659999999999997</v>
      </c>
      <c r="J7" s="76">
        <v>38.659999999999997</v>
      </c>
      <c r="K7" s="77">
        <f t="shared" si="1"/>
        <v>40</v>
      </c>
      <c r="L7" s="75">
        <v>10</v>
      </c>
      <c r="M7" s="77">
        <f t="shared" si="2"/>
        <v>40</v>
      </c>
      <c r="N7" s="84">
        <f t="shared" si="3"/>
        <v>99.215686274509807</v>
      </c>
      <c r="O7" s="20" t="s">
        <v>53</v>
      </c>
      <c r="P7" s="72" t="s">
        <v>140</v>
      </c>
      <c r="Q7" s="30"/>
      <c r="R7" s="20"/>
    </row>
    <row r="8" spans="1:19" s="3" customFormat="1" ht="15" customHeight="1" x14ac:dyDescent="0.25">
      <c r="A8" s="4">
        <v>4</v>
      </c>
      <c r="B8" s="34"/>
      <c r="C8" s="71" t="s">
        <v>104</v>
      </c>
      <c r="D8" s="72" t="s">
        <v>268</v>
      </c>
      <c r="E8" s="72" t="s">
        <v>269</v>
      </c>
      <c r="F8" s="72" t="s">
        <v>344</v>
      </c>
      <c r="G8" s="73">
        <v>40</v>
      </c>
      <c r="H8" s="74">
        <f t="shared" si="0"/>
        <v>15.686274509803921</v>
      </c>
      <c r="I8" s="75">
        <v>42.1</v>
      </c>
      <c r="J8" s="75">
        <v>42.1</v>
      </c>
      <c r="K8" s="77">
        <f t="shared" si="1"/>
        <v>40</v>
      </c>
      <c r="L8" s="75">
        <v>8.8000000000000007</v>
      </c>
      <c r="M8" s="77">
        <f t="shared" si="2"/>
        <v>35.200000000000003</v>
      </c>
      <c r="N8" s="84">
        <f t="shared" si="3"/>
        <v>90.886274509803926</v>
      </c>
      <c r="O8" s="20" t="s">
        <v>53</v>
      </c>
      <c r="P8" s="72" t="s">
        <v>237</v>
      </c>
      <c r="Q8" s="34"/>
      <c r="R8" s="34"/>
    </row>
    <row r="9" spans="1:19" s="3" customFormat="1" ht="15" customHeight="1" x14ac:dyDescent="0.25">
      <c r="A9" s="4">
        <v>5</v>
      </c>
      <c r="B9" s="34"/>
      <c r="C9" s="71" t="s">
        <v>164</v>
      </c>
      <c r="D9" s="72" t="s">
        <v>374</v>
      </c>
      <c r="E9" s="72" t="s">
        <v>206</v>
      </c>
      <c r="F9" s="72" t="s">
        <v>346</v>
      </c>
      <c r="G9" s="92">
        <v>65</v>
      </c>
      <c r="H9" s="93">
        <f t="shared" si="0"/>
        <v>25.490196078431371</v>
      </c>
      <c r="I9" s="75">
        <v>42</v>
      </c>
      <c r="J9" s="75">
        <v>52</v>
      </c>
      <c r="K9" s="94">
        <f t="shared" si="1"/>
        <v>32.307692307692307</v>
      </c>
      <c r="L9" s="75">
        <v>7.6</v>
      </c>
      <c r="M9" s="94">
        <f t="shared" si="2"/>
        <v>30.4</v>
      </c>
      <c r="N9" s="95">
        <f t="shared" si="3"/>
        <v>88.19788838612368</v>
      </c>
      <c r="O9" s="91" t="s">
        <v>373</v>
      </c>
      <c r="P9" s="72" t="s">
        <v>371</v>
      </c>
      <c r="Q9" s="34"/>
      <c r="R9" s="34"/>
    </row>
    <row r="10" spans="1:19" s="3" customFormat="1" ht="15" customHeight="1" x14ac:dyDescent="0.25">
      <c r="A10" s="1">
        <v>6</v>
      </c>
      <c r="B10" s="34"/>
      <c r="C10" s="86" t="s">
        <v>167</v>
      </c>
      <c r="D10" s="87" t="s">
        <v>168</v>
      </c>
      <c r="E10" s="87" t="s">
        <v>169</v>
      </c>
      <c r="F10" s="72" t="s">
        <v>343</v>
      </c>
      <c r="G10" s="73">
        <v>43</v>
      </c>
      <c r="H10" s="74">
        <f t="shared" si="0"/>
        <v>16.862745098039216</v>
      </c>
      <c r="I10" s="75">
        <v>38.659999999999997</v>
      </c>
      <c r="J10" s="75">
        <v>45.8</v>
      </c>
      <c r="K10" s="77">
        <f t="shared" si="1"/>
        <v>33.764192139737993</v>
      </c>
      <c r="L10" s="75">
        <v>8.6</v>
      </c>
      <c r="M10" s="77">
        <f t="shared" si="2"/>
        <v>34.4</v>
      </c>
      <c r="N10" s="84">
        <f t="shared" si="3"/>
        <v>85.026937237777219</v>
      </c>
      <c r="O10" s="19" t="s">
        <v>79</v>
      </c>
      <c r="P10" s="87" t="s">
        <v>140</v>
      </c>
      <c r="Q10" s="34"/>
      <c r="R10" s="34"/>
    </row>
    <row r="11" spans="1:19" s="3" customFormat="1" ht="15" customHeight="1" x14ac:dyDescent="0.25">
      <c r="A11" s="4">
        <v>7</v>
      </c>
      <c r="B11" s="23" t="s">
        <v>19</v>
      </c>
      <c r="C11" s="44" t="s">
        <v>99</v>
      </c>
      <c r="D11" s="45" t="s">
        <v>100</v>
      </c>
      <c r="E11" s="45" t="s">
        <v>101</v>
      </c>
      <c r="F11" s="45" t="s">
        <v>341</v>
      </c>
      <c r="G11" s="107">
        <v>40</v>
      </c>
      <c r="H11" s="46">
        <f t="shared" si="0"/>
        <v>15.686274509803921</v>
      </c>
      <c r="I11" s="47">
        <v>44.3</v>
      </c>
      <c r="J11" s="47">
        <v>44.3</v>
      </c>
      <c r="K11" s="49">
        <f t="shared" si="1"/>
        <v>40</v>
      </c>
      <c r="L11" s="47">
        <v>7.1</v>
      </c>
      <c r="M11" s="49">
        <f t="shared" si="2"/>
        <v>28.4</v>
      </c>
      <c r="N11" s="50">
        <f t="shared" si="3"/>
        <v>84.086274509803928</v>
      </c>
      <c r="O11" s="78" t="s">
        <v>55</v>
      </c>
      <c r="P11" s="45" t="s">
        <v>84</v>
      </c>
      <c r="Q11" s="30"/>
      <c r="R11" s="20"/>
    </row>
    <row r="12" spans="1:19" s="3" customFormat="1" ht="15" customHeight="1" x14ac:dyDescent="0.25">
      <c r="A12" s="1">
        <v>8</v>
      </c>
      <c r="B12" s="24" t="s">
        <v>18</v>
      </c>
      <c r="C12" s="44" t="s">
        <v>96</v>
      </c>
      <c r="D12" s="45" t="s">
        <v>97</v>
      </c>
      <c r="E12" s="45" t="s">
        <v>98</v>
      </c>
      <c r="F12" s="45" t="s">
        <v>341</v>
      </c>
      <c r="G12" s="107">
        <v>41</v>
      </c>
      <c r="H12" s="46">
        <f t="shared" si="0"/>
        <v>16.078431372549019</v>
      </c>
      <c r="I12" s="47">
        <v>44.3</v>
      </c>
      <c r="J12" s="47">
        <v>45.1</v>
      </c>
      <c r="K12" s="49">
        <f t="shared" si="1"/>
        <v>39.290465631929045</v>
      </c>
      <c r="L12" s="47">
        <v>7.2</v>
      </c>
      <c r="M12" s="49">
        <f t="shared" si="2"/>
        <v>28.8</v>
      </c>
      <c r="N12" s="50">
        <f t="shared" si="3"/>
        <v>84.168897004478069</v>
      </c>
      <c r="O12" s="20" t="s">
        <v>55</v>
      </c>
      <c r="P12" s="45" t="s">
        <v>84</v>
      </c>
      <c r="Q12" s="30"/>
      <c r="R12" s="20"/>
    </row>
    <row r="13" spans="1:19" s="3" customFormat="1" ht="15" customHeight="1" x14ac:dyDescent="0.25">
      <c r="A13" s="1">
        <v>9</v>
      </c>
      <c r="B13" s="34"/>
      <c r="C13" s="71" t="s">
        <v>170</v>
      </c>
      <c r="D13" s="72" t="s">
        <v>171</v>
      </c>
      <c r="E13" s="72" t="s">
        <v>108</v>
      </c>
      <c r="F13" s="72" t="s">
        <v>343</v>
      </c>
      <c r="G13" s="73">
        <v>44</v>
      </c>
      <c r="H13" s="74">
        <f t="shared" si="0"/>
        <v>17.254901960784313</v>
      </c>
      <c r="I13" s="75">
        <v>38.659999999999997</v>
      </c>
      <c r="J13" s="75">
        <v>46.2</v>
      </c>
      <c r="K13" s="77">
        <f t="shared" si="1"/>
        <v>33.471861471861466</v>
      </c>
      <c r="L13" s="75">
        <v>8.4</v>
      </c>
      <c r="M13" s="77">
        <f t="shared" si="2"/>
        <v>33.6</v>
      </c>
      <c r="N13" s="84">
        <f t="shared" si="3"/>
        <v>84.326763432645777</v>
      </c>
      <c r="O13" s="85" t="s">
        <v>79</v>
      </c>
      <c r="P13" s="87" t="s">
        <v>140</v>
      </c>
      <c r="Q13" s="34"/>
      <c r="R13" s="34"/>
    </row>
    <row r="14" spans="1:19" s="3" customFormat="1" ht="15" customHeight="1" x14ac:dyDescent="0.25">
      <c r="A14" s="4">
        <v>10</v>
      </c>
      <c r="B14" s="34"/>
      <c r="C14" s="96" t="s">
        <v>170</v>
      </c>
      <c r="D14" s="97" t="s">
        <v>375</v>
      </c>
      <c r="E14" s="97" t="s">
        <v>107</v>
      </c>
      <c r="F14" s="72" t="s">
        <v>346</v>
      </c>
      <c r="G14" s="92">
        <v>60</v>
      </c>
      <c r="H14" s="93">
        <f t="shared" si="0"/>
        <v>23.529411764705884</v>
      </c>
      <c r="I14" s="75">
        <v>40</v>
      </c>
      <c r="J14" s="75">
        <v>50</v>
      </c>
      <c r="K14" s="94">
        <f t="shared" si="1"/>
        <v>32</v>
      </c>
      <c r="L14" s="75">
        <v>7</v>
      </c>
      <c r="M14" s="94">
        <f t="shared" si="2"/>
        <v>28</v>
      </c>
      <c r="N14" s="95">
        <f t="shared" si="3"/>
        <v>83.529411764705884</v>
      </c>
      <c r="O14" s="91" t="s">
        <v>373</v>
      </c>
      <c r="P14" s="72" t="s">
        <v>371</v>
      </c>
      <c r="Q14" s="34"/>
      <c r="R14" s="34"/>
    </row>
    <row r="15" spans="1:19" s="3" customFormat="1" ht="15" customHeight="1" x14ac:dyDescent="0.25">
      <c r="A15" s="4">
        <v>11</v>
      </c>
      <c r="B15" s="34"/>
      <c r="C15" s="71" t="s">
        <v>164</v>
      </c>
      <c r="D15" s="72" t="s">
        <v>165</v>
      </c>
      <c r="E15" s="72" t="s">
        <v>166</v>
      </c>
      <c r="F15" s="72" t="s">
        <v>343</v>
      </c>
      <c r="G15" s="73">
        <v>48</v>
      </c>
      <c r="H15" s="74">
        <f t="shared" si="0"/>
        <v>18.823529411764707</v>
      </c>
      <c r="I15" s="75">
        <v>38.659999999999997</v>
      </c>
      <c r="J15" s="75">
        <v>39.4</v>
      </c>
      <c r="K15" s="77">
        <f t="shared" si="1"/>
        <v>39.248730964467001</v>
      </c>
      <c r="L15" s="75">
        <v>9.3000000000000007</v>
      </c>
      <c r="M15" s="77">
        <f t="shared" si="2"/>
        <v>37.200000000000003</v>
      </c>
      <c r="N15" s="84">
        <f t="shared" si="3"/>
        <v>95.272260376231714</v>
      </c>
      <c r="O15" s="20" t="s">
        <v>55</v>
      </c>
      <c r="P15" s="87" t="s">
        <v>140</v>
      </c>
      <c r="Q15" s="34"/>
      <c r="R15" s="34"/>
    </row>
    <row r="16" spans="1:19" s="3" customFormat="1" ht="15" customHeight="1" x14ac:dyDescent="0.25">
      <c r="A16" s="4">
        <v>12</v>
      </c>
      <c r="B16" s="34"/>
      <c r="C16" s="96" t="s">
        <v>159</v>
      </c>
      <c r="D16" s="97" t="s">
        <v>372</v>
      </c>
      <c r="E16" s="97" t="s">
        <v>98</v>
      </c>
      <c r="F16" s="72" t="s">
        <v>346</v>
      </c>
      <c r="G16" s="92">
        <v>64</v>
      </c>
      <c r="H16" s="93">
        <f t="shared" si="0"/>
        <v>25.098039215686274</v>
      </c>
      <c r="I16" s="75">
        <v>43</v>
      </c>
      <c r="J16" s="98">
        <v>53</v>
      </c>
      <c r="K16" s="94">
        <f t="shared" si="1"/>
        <v>32.452830188679243</v>
      </c>
      <c r="L16" s="75">
        <v>8</v>
      </c>
      <c r="M16" s="94">
        <f t="shared" si="2"/>
        <v>32</v>
      </c>
      <c r="N16" s="95">
        <f t="shared" si="3"/>
        <v>89.550869404365514</v>
      </c>
      <c r="O16" s="91" t="s">
        <v>373</v>
      </c>
      <c r="P16" s="72" t="s">
        <v>371</v>
      </c>
      <c r="Q16" s="34"/>
      <c r="R16" s="34"/>
    </row>
    <row r="17" spans="1:18" s="3" customFormat="1" ht="15" customHeight="1" x14ac:dyDescent="0.25">
      <c r="A17" s="1">
        <v>13</v>
      </c>
      <c r="B17" s="34"/>
      <c r="C17" s="24" t="s">
        <v>167</v>
      </c>
      <c r="D17" s="26" t="s">
        <v>369</v>
      </c>
      <c r="E17" s="26" t="s">
        <v>209</v>
      </c>
      <c r="F17" s="26" t="s">
        <v>346</v>
      </c>
      <c r="G17" s="90">
        <v>68</v>
      </c>
      <c r="H17" s="58">
        <f t="shared" si="0"/>
        <v>26.666666666666668</v>
      </c>
      <c r="I17" s="21">
        <v>44.1</v>
      </c>
      <c r="J17" s="59">
        <v>53.7</v>
      </c>
      <c r="K17" s="60">
        <f t="shared" si="1"/>
        <v>32.849162011173185</v>
      </c>
      <c r="L17" s="21">
        <v>8.3000000000000007</v>
      </c>
      <c r="M17" s="60">
        <f t="shared" si="2"/>
        <v>33.200000000000003</v>
      </c>
      <c r="N17" s="61">
        <f t="shared" si="3"/>
        <v>92.715828677839852</v>
      </c>
      <c r="O17" s="91" t="s">
        <v>370</v>
      </c>
      <c r="P17" s="26" t="s">
        <v>371</v>
      </c>
      <c r="Q17" s="34"/>
      <c r="R17" s="34"/>
    </row>
    <row r="18" spans="1:18" x14ac:dyDescent="0.25">
      <c r="A18" s="1">
        <v>14</v>
      </c>
      <c r="B18" s="34"/>
      <c r="C18" s="24" t="s">
        <v>110</v>
      </c>
      <c r="D18" s="26" t="s">
        <v>271</v>
      </c>
      <c r="E18" s="26" t="s">
        <v>72</v>
      </c>
      <c r="F18" s="26" t="s">
        <v>344</v>
      </c>
      <c r="G18" s="29">
        <v>39</v>
      </c>
      <c r="H18" s="12">
        <f t="shared" si="0"/>
        <v>15.294117647058824</v>
      </c>
      <c r="I18" s="21">
        <v>42.1</v>
      </c>
      <c r="J18" s="22">
        <v>48.25</v>
      </c>
      <c r="K18" s="10">
        <f t="shared" si="1"/>
        <v>34.901554404145081</v>
      </c>
      <c r="L18" s="21">
        <v>8.6</v>
      </c>
      <c r="M18" s="10">
        <f t="shared" si="2"/>
        <v>34.4</v>
      </c>
      <c r="N18" s="9">
        <f t="shared" si="3"/>
        <v>84.595672051203906</v>
      </c>
      <c r="O18" s="20" t="s">
        <v>55</v>
      </c>
      <c r="P18" s="26" t="s">
        <v>237</v>
      </c>
      <c r="Q18" s="34"/>
      <c r="R18" s="34"/>
    </row>
    <row r="19" spans="1:18" x14ac:dyDescent="0.25">
      <c r="A19" s="1">
        <v>15</v>
      </c>
      <c r="B19" s="34"/>
      <c r="C19" s="23" t="s">
        <v>102</v>
      </c>
      <c r="D19" s="25" t="s">
        <v>270</v>
      </c>
      <c r="E19" s="25" t="s">
        <v>52</v>
      </c>
      <c r="F19" s="26" t="s">
        <v>344</v>
      </c>
      <c r="G19" s="29">
        <v>38</v>
      </c>
      <c r="H19" s="12">
        <f t="shared" si="0"/>
        <v>14.901960784313726</v>
      </c>
      <c r="I19" s="21">
        <v>42.1</v>
      </c>
      <c r="J19" s="21">
        <v>46.32</v>
      </c>
      <c r="K19" s="10">
        <f t="shared" si="1"/>
        <v>36.355785837651119</v>
      </c>
      <c r="L19" s="21">
        <v>9</v>
      </c>
      <c r="M19" s="10">
        <f t="shared" si="2"/>
        <v>36</v>
      </c>
      <c r="N19" s="9">
        <f t="shared" si="3"/>
        <v>87.257746621964841</v>
      </c>
      <c r="O19" s="20" t="s">
        <v>55</v>
      </c>
      <c r="P19" s="26" t="s">
        <v>237</v>
      </c>
      <c r="Q19" s="34"/>
      <c r="R19" s="34"/>
    </row>
    <row r="20" spans="1:18" x14ac:dyDescent="0.25">
      <c r="A20" s="1">
        <v>16</v>
      </c>
      <c r="B20" s="34"/>
      <c r="C20" s="24" t="s">
        <v>161</v>
      </c>
      <c r="D20" s="26" t="s">
        <v>376</v>
      </c>
      <c r="E20" s="26" t="s">
        <v>377</v>
      </c>
      <c r="F20" s="26" t="s">
        <v>346</v>
      </c>
      <c r="G20" s="90">
        <v>60</v>
      </c>
      <c r="H20" s="58">
        <f t="shared" si="0"/>
        <v>23.529411764705884</v>
      </c>
      <c r="I20" s="21">
        <v>39</v>
      </c>
      <c r="J20" s="21">
        <v>49</v>
      </c>
      <c r="K20" s="60">
        <f t="shared" si="1"/>
        <v>31.836734693877553</v>
      </c>
      <c r="L20" s="21">
        <v>7</v>
      </c>
      <c r="M20" s="60">
        <f t="shared" si="2"/>
        <v>28</v>
      </c>
      <c r="N20" s="61">
        <f t="shared" si="3"/>
        <v>83.366146458583444</v>
      </c>
      <c r="O20" s="91" t="s">
        <v>373</v>
      </c>
      <c r="P20" s="26" t="s">
        <v>371</v>
      </c>
      <c r="Q20" s="34"/>
      <c r="R20" s="34"/>
    </row>
  </sheetData>
  <autoFilter ref="B4:R20">
    <sortState ref="B5:R20">
      <sortCondition ref="D4:D20"/>
    </sortState>
  </autoFilter>
  <mergeCells count="7">
    <mergeCell ref="L2:M2"/>
    <mergeCell ref="I3:K3"/>
    <mergeCell ref="L3:M3"/>
    <mergeCell ref="A1:S1"/>
    <mergeCell ref="G2:H2"/>
    <mergeCell ref="G3:H3"/>
    <mergeCell ref="I2:K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zoomScaleNormal="100" workbookViewId="0">
      <selection activeCell="AB17" sqref="AB17"/>
    </sheetView>
  </sheetViews>
  <sheetFormatPr defaultRowHeight="15" x14ac:dyDescent="0.25"/>
  <cols>
    <col min="1" max="1" width="3.28515625" bestFit="1" customWidth="1"/>
    <col min="2" max="2" width="6.5703125" hidden="1" customWidth="1"/>
    <col min="3" max="3" width="4.7109375" hidden="1" customWidth="1"/>
    <col min="4" max="4" width="13.140625" bestFit="1" customWidth="1"/>
    <col min="5" max="5" width="10.5703125" bestFit="1" customWidth="1"/>
    <col min="6" max="6" width="22.140625" customWidth="1"/>
    <col min="7" max="7" width="6.28515625" hidden="1" customWidth="1"/>
    <col min="8" max="8" width="8.5703125" hidden="1" customWidth="1"/>
    <col min="9" max="9" width="6.85546875" hidden="1" customWidth="1"/>
    <col min="10" max="10" width="10.28515625" hidden="1" customWidth="1"/>
    <col min="11" max="11" width="10.7109375" hidden="1" customWidth="1"/>
    <col min="12" max="12" width="7" hidden="1" customWidth="1"/>
    <col min="13" max="13" width="0" hidden="1" customWidth="1"/>
    <col min="14" max="14" width="10.5703125" bestFit="1" customWidth="1"/>
    <col min="15" max="15" width="13.28515625" bestFit="1" customWidth="1"/>
    <col min="16" max="16" width="30.7109375" hidden="1" customWidth="1"/>
    <col min="17" max="18" width="13.5703125" hidden="1" customWidth="1"/>
  </cols>
  <sheetData>
    <row r="1" spans="1:18" x14ac:dyDescent="0.25">
      <c r="A1" s="118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4.45" customHeight="1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18" s="5" customFormat="1" ht="14.1" customHeight="1" x14ac:dyDescent="0.25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18" s="5" customFormat="1" x14ac:dyDescent="0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x14ac:dyDescent="0.25">
      <c r="A5" s="1">
        <v>1</v>
      </c>
      <c r="B5" s="71"/>
      <c r="C5" s="71" t="s">
        <v>164</v>
      </c>
      <c r="D5" s="72" t="s">
        <v>174</v>
      </c>
      <c r="E5" s="72" t="s">
        <v>133</v>
      </c>
      <c r="F5" s="72" t="s">
        <v>343</v>
      </c>
      <c r="G5" s="73">
        <v>48</v>
      </c>
      <c r="H5" s="74">
        <f t="shared" ref="H5:H18" si="0">20*G5/51</f>
        <v>18.823529411764707</v>
      </c>
      <c r="I5" s="75">
        <v>43.7</v>
      </c>
      <c r="J5" s="75">
        <v>45.3</v>
      </c>
      <c r="K5" s="77">
        <f t="shared" ref="K5:K18" si="1">40*I5/J5</f>
        <v>38.58719646799117</v>
      </c>
      <c r="L5" s="75">
        <v>9.65</v>
      </c>
      <c r="M5" s="77">
        <f t="shared" ref="M5:M18" si="2">40*L5/10</f>
        <v>38.6</v>
      </c>
      <c r="N5" s="84">
        <v>96.01</v>
      </c>
      <c r="O5" s="19" t="s">
        <v>79</v>
      </c>
      <c r="P5" s="72" t="s">
        <v>140</v>
      </c>
      <c r="Q5" s="20"/>
      <c r="R5" s="20"/>
    </row>
    <row r="6" spans="1:18" x14ac:dyDescent="0.25">
      <c r="A6" s="4">
        <v>2</v>
      </c>
      <c r="B6" s="71" t="s">
        <v>109</v>
      </c>
      <c r="C6" s="71"/>
      <c r="D6" s="82" t="s">
        <v>274</v>
      </c>
      <c r="E6" s="82" t="s">
        <v>93</v>
      </c>
      <c r="F6" s="72" t="s">
        <v>344</v>
      </c>
      <c r="G6" s="73">
        <v>39</v>
      </c>
      <c r="H6" s="74">
        <f t="shared" si="0"/>
        <v>15.294117647058824</v>
      </c>
      <c r="I6" s="75">
        <v>46.55</v>
      </c>
      <c r="J6" s="75">
        <v>47.18</v>
      </c>
      <c r="K6" s="77">
        <f t="shared" si="1"/>
        <v>39.465875370919882</v>
      </c>
      <c r="L6" s="75">
        <v>8.8000000000000007</v>
      </c>
      <c r="M6" s="77">
        <f t="shared" si="2"/>
        <v>35.200000000000003</v>
      </c>
      <c r="N6" s="84">
        <f t="shared" ref="N6:N18" si="3">H6+K6+M6</f>
        <v>89.959993017978718</v>
      </c>
      <c r="O6" s="85" t="s">
        <v>55</v>
      </c>
      <c r="P6" s="72" t="s">
        <v>237</v>
      </c>
      <c r="Q6" s="34"/>
      <c r="R6" s="34"/>
    </row>
    <row r="7" spans="1:18" x14ac:dyDescent="0.25">
      <c r="A7" s="4">
        <v>3</v>
      </c>
      <c r="B7" s="44" t="s">
        <v>110</v>
      </c>
      <c r="C7" s="44" t="s">
        <v>110</v>
      </c>
      <c r="D7" s="45" t="s">
        <v>111</v>
      </c>
      <c r="E7" s="45" t="s">
        <v>112</v>
      </c>
      <c r="F7" s="45" t="s">
        <v>341</v>
      </c>
      <c r="G7" s="107">
        <v>32</v>
      </c>
      <c r="H7" s="46">
        <f t="shared" si="0"/>
        <v>12.549019607843137</v>
      </c>
      <c r="I7" s="47">
        <v>52.6</v>
      </c>
      <c r="J7" s="47">
        <v>52.6</v>
      </c>
      <c r="K7" s="49">
        <f t="shared" si="1"/>
        <v>40</v>
      </c>
      <c r="L7" s="47">
        <v>7</v>
      </c>
      <c r="M7" s="49">
        <f t="shared" si="2"/>
        <v>28</v>
      </c>
      <c r="N7" s="50">
        <f t="shared" si="3"/>
        <v>80.549019607843135</v>
      </c>
      <c r="O7" s="85" t="s">
        <v>55</v>
      </c>
      <c r="P7" s="45" t="s">
        <v>84</v>
      </c>
      <c r="Q7" s="20"/>
      <c r="R7" s="20"/>
    </row>
    <row r="8" spans="1:18" x14ac:dyDescent="0.25">
      <c r="A8" s="4">
        <v>4</v>
      </c>
      <c r="B8" s="71" t="s">
        <v>159</v>
      </c>
      <c r="C8" s="71"/>
      <c r="D8" s="72" t="s">
        <v>338</v>
      </c>
      <c r="E8" s="72" t="s">
        <v>74</v>
      </c>
      <c r="F8" s="72" t="s">
        <v>336</v>
      </c>
      <c r="G8" s="73">
        <v>45</v>
      </c>
      <c r="H8" s="74">
        <f t="shared" si="0"/>
        <v>17.647058823529413</v>
      </c>
      <c r="I8" s="75">
        <v>35</v>
      </c>
      <c r="J8" s="76">
        <v>35</v>
      </c>
      <c r="K8" s="77">
        <f t="shared" si="1"/>
        <v>40</v>
      </c>
      <c r="L8" s="75">
        <v>8.5</v>
      </c>
      <c r="M8" s="77">
        <f t="shared" si="2"/>
        <v>34</v>
      </c>
      <c r="N8" s="84">
        <f t="shared" si="3"/>
        <v>91.64705882352942</v>
      </c>
      <c r="O8" s="19" t="s">
        <v>53</v>
      </c>
      <c r="P8" s="72" t="s">
        <v>337</v>
      </c>
      <c r="Q8" s="26" t="s">
        <v>337</v>
      </c>
      <c r="R8" s="26" t="s">
        <v>337</v>
      </c>
    </row>
    <row r="9" spans="1:18" x14ac:dyDescent="0.25">
      <c r="A9" s="4">
        <v>5</v>
      </c>
      <c r="B9" s="24"/>
      <c r="C9" s="24" t="s">
        <v>167</v>
      </c>
      <c r="D9" s="27" t="s">
        <v>175</v>
      </c>
      <c r="E9" s="27" t="s">
        <v>176</v>
      </c>
      <c r="F9" s="26" t="s">
        <v>343</v>
      </c>
      <c r="G9" s="29">
        <v>46</v>
      </c>
      <c r="H9" s="12">
        <f t="shared" si="0"/>
        <v>18.03921568627451</v>
      </c>
      <c r="I9" s="21">
        <v>43.7</v>
      </c>
      <c r="J9" s="21">
        <v>49.2</v>
      </c>
      <c r="K9" s="10">
        <f t="shared" si="1"/>
        <v>35.528455284552841</v>
      </c>
      <c r="L9" s="21">
        <v>8.1</v>
      </c>
      <c r="M9" s="10">
        <f t="shared" si="2"/>
        <v>32.4</v>
      </c>
      <c r="N9" s="9">
        <f t="shared" si="3"/>
        <v>85.967670970827356</v>
      </c>
      <c r="O9" s="19" t="s">
        <v>79</v>
      </c>
      <c r="P9" s="26" t="s">
        <v>140</v>
      </c>
      <c r="Q9" s="20"/>
      <c r="R9" s="20"/>
    </row>
    <row r="10" spans="1:18" x14ac:dyDescent="0.25">
      <c r="A10" s="1">
        <v>6</v>
      </c>
      <c r="B10" s="24"/>
      <c r="C10" s="24" t="s">
        <v>159</v>
      </c>
      <c r="D10" s="26" t="s">
        <v>172</v>
      </c>
      <c r="E10" s="26" t="s">
        <v>95</v>
      </c>
      <c r="F10" s="26" t="s">
        <v>343</v>
      </c>
      <c r="G10" s="29">
        <v>50</v>
      </c>
      <c r="H10" s="12">
        <f t="shared" si="0"/>
        <v>19.607843137254903</v>
      </c>
      <c r="I10" s="21">
        <v>43.7</v>
      </c>
      <c r="J10" s="22">
        <v>43.7</v>
      </c>
      <c r="K10" s="10">
        <f t="shared" si="1"/>
        <v>40</v>
      </c>
      <c r="L10" s="21">
        <v>9.98</v>
      </c>
      <c r="M10" s="10">
        <f t="shared" si="2"/>
        <v>39.92</v>
      </c>
      <c r="N10" s="9">
        <f t="shared" si="3"/>
        <v>99.527843137254905</v>
      </c>
      <c r="O10" s="19" t="s">
        <v>53</v>
      </c>
      <c r="P10" s="26" t="s">
        <v>140</v>
      </c>
      <c r="Q10" s="20"/>
      <c r="R10" s="20"/>
    </row>
    <row r="11" spans="1:18" x14ac:dyDescent="0.25">
      <c r="A11" s="4">
        <v>7</v>
      </c>
      <c r="B11" s="24" t="s">
        <v>105</v>
      </c>
      <c r="C11" s="24"/>
      <c r="D11" s="26" t="s">
        <v>272</v>
      </c>
      <c r="E11" s="26" t="s">
        <v>57</v>
      </c>
      <c r="F11" s="26" t="s">
        <v>344</v>
      </c>
      <c r="G11" s="29">
        <v>41</v>
      </c>
      <c r="H11" s="12">
        <f t="shared" si="0"/>
        <v>16.078431372549019</v>
      </c>
      <c r="I11" s="21">
        <v>46.55</v>
      </c>
      <c r="J11" s="21">
        <v>46.55</v>
      </c>
      <c r="K11" s="10">
        <f t="shared" si="1"/>
        <v>40</v>
      </c>
      <c r="L11" s="21">
        <v>9.4</v>
      </c>
      <c r="M11" s="10">
        <f t="shared" si="2"/>
        <v>37.6</v>
      </c>
      <c r="N11" s="9">
        <f t="shared" si="3"/>
        <v>93.678431372549028</v>
      </c>
      <c r="O11" s="19" t="s">
        <v>53</v>
      </c>
      <c r="P11" s="26" t="s">
        <v>237</v>
      </c>
      <c r="Q11" s="20"/>
      <c r="R11" s="20"/>
    </row>
    <row r="12" spans="1:18" x14ac:dyDescent="0.25">
      <c r="A12" s="4">
        <v>8</v>
      </c>
      <c r="B12" s="24"/>
      <c r="C12" s="24" t="s">
        <v>161</v>
      </c>
      <c r="D12" s="26" t="s">
        <v>173</v>
      </c>
      <c r="E12" s="26" t="s">
        <v>56</v>
      </c>
      <c r="F12" s="26" t="s">
        <v>343</v>
      </c>
      <c r="G12" s="29">
        <v>49</v>
      </c>
      <c r="H12" s="12">
        <f t="shared" si="0"/>
        <v>19.215686274509803</v>
      </c>
      <c r="I12" s="21">
        <v>43.7</v>
      </c>
      <c r="J12" s="21">
        <v>43.8</v>
      </c>
      <c r="K12" s="10">
        <f t="shared" si="1"/>
        <v>39.908675799086758</v>
      </c>
      <c r="L12" s="21">
        <v>10</v>
      </c>
      <c r="M12" s="10">
        <f t="shared" si="2"/>
        <v>40</v>
      </c>
      <c r="N12" s="9">
        <f t="shared" si="3"/>
        <v>99.124362073596558</v>
      </c>
      <c r="O12" s="85" t="s">
        <v>55</v>
      </c>
      <c r="P12" s="26" t="s">
        <v>140</v>
      </c>
      <c r="Q12" s="20"/>
      <c r="R12" s="20"/>
    </row>
    <row r="13" spans="1:18" x14ac:dyDescent="0.25">
      <c r="A13" s="4">
        <v>9</v>
      </c>
      <c r="B13" s="24" t="s">
        <v>319</v>
      </c>
      <c r="C13" s="24"/>
      <c r="D13" s="26" t="s">
        <v>320</v>
      </c>
      <c r="E13" s="26" t="s">
        <v>321</v>
      </c>
      <c r="F13" s="55" t="s">
        <v>283</v>
      </c>
      <c r="G13" s="28">
        <v>35</v>
      </c>
      <c r="H13" s="39">
        <f t="shared" si="0"/>
        <v>13.725490196078431</v>
      </c>
      <c r="I13" s="40">
        <v>42.5</v>
      </c>
      <c r="J13" s="40">
        <v>42.5</v>
      </c>
      <c r="K13" s="42">
        <f t="shared" si="1"/>
        <v>40</v>
      </c>
      <c r="L13" s="40">
        <v>9.9</v>
      </c>
      <c r="M13" s="42">
        <f t="shared" si="2"/>
        <v>39.6</v>
      </c>
      <c r="N13" s="43">
        <f t="shared" si="3"/>
        <v>93.325490196078434</v>
      </c>
      <c r="O13" s="85" t="s">
        <v>53</v>
      </c>
      <c r="P13" s="26" t="s">
        <v>322</v>
      </c>
      <c r="Q13" s="34"/>
      <c r="R13" s="34"/>
    </row>
    <row r="14" spans="1:18" x14ac:dyDescent="0.25">
      <c r="A14" s="1">
        <v>10</v>
      </c>
      <c r="B14" s="24" t="s">
        <v>164</v>
      </c>
      <c r="C14" s="24"/>
      <c r="D14" s="26" t="s">
        <v>361</v>
      </c>
      <c r="E14" s="26" t="s">
        <v>91</v>
      </c>
      <c r="F14" s="26" t="s">
        <v>346</v>
      </c>
      <c r="G14" s="57">
        <v>65</v>
      </c>
      <c r="H14" s="58">
        <f t="shared" si="0"/>
        <v>25.490196078431371</v>
      </c>
      <c r="I14" s="21">
        <v>42</v>
      </c>
      <c r="J14" s="21">
        <v>53</v>
      </c>
      <c r="K14" s="60">
        <f t="shared" si="1"/>
        <v>31.69811320754717</v>
      </c>
      <c r="L14" s="21">
        <v>8</v>
      </c>
      <c r="M14" s="60">
        <f t="shared" si="2"/>
        <v>32</v>
      </c>
      <c r="N14" s="61">
        <f t="shared" si="3"/>
        <v>89.188309285978534</v>
      </c>
      <c r="O14" s="85" t="s">
        <v>55</v>
      </c>
      <c r="P14" s="26" t="s">
        <v>367</v>
      </c>
      <c r="Q14" s="34"/>
      <c r="R14" s="34"/>
    </row>
    <row r="15" spans="1:18" x14ac:dyDescent="0.25">
      <c r="A15" s="1">
        <v>11</v>
      </c>
      <c r="B15" s="24" t="s">
        <v>323</v>
      </c>
      <c r="C15" s="24"/>
      <c r="D15" s="26" t="s">
        <v>324</v>
      </c>
      <c r="E15" s="26" t="s">
        <v>279</v>
      </c>
      <c r="F15" s="55" t="s">
        <v>283</v>
      </c>
      <c r="G15" s="28">
        <v>31</v>
      </c>
      <c r="H15" s="39">
        <f t="shared" si="0"/>
        <v>12.156862745098039</v>
      </c>
      <c r="I15" s="40">
        <v>42.5</v>
      </c>
      <c r="J15" s="41">
        <v>43.3</v>
      </c>
      <c r="K15" s="42">
        <f t="shared" si="1"/>
        <v>39.260969976905315</v>
      </c>
      <c r="L15" s="40">
        <v>9.8000000000000007</v>
      </c>
      <c r="M15" s="42">
        <f t="shared" si="2"/>
        <v>39.200000000000003</v>
      </c>
      <c r="N15" s="43">
        <f t="shared" si="3"/>
        <v>90.617832722003357</v>
      </c>
      <c r="O15" s="85" t="s">
        <v>55</v>
      </c>
      <c r="P15" s="26" t="s">
        <v>322</v>
      </c>
      <c r="Q15" s="34"/>
      <c r="R15" s="34"/>
    </row>
    <row r="16" spans="1:18" x14ac:dyDescent="0.25">
      <c r="A16" s="1">
        <v>12</v>
      </c>
      <c r="B16" s="24" t="s">
        <v>159</v>
      </c>
      <c r="C16" s="24"/>
      <c r="D16" s="26" t="s">
        <v>360</v>
      </c>
      <c r="E16" s="26" t="s">
        <v>131</v>
      </c>
      <c r="F16" s="26" t="s">
        <v>346</v>
      </c>
      <c r="G16" s="57">
        <v>69</v>
      </c>
      <c r="H16" s="58">
        <f t="shared" si="0"/>
        <v>27.058823529411764</v>
      </c>
      <c r="I16" s="21">
        <v>44</v>
      </c>
      <c r="J16" s="59">
        <v>53.7</v>
      </c>
      <c r="K16" s="60">
        <f t="shared" si="1"/>
        <v>32.774674115456236</v>
      </c>
      <c r="L16" s="21">
        <v>8.3000000000000007</v>
      </c>
      <c r="M16" s="60">
        <f t="shared" si="2"/>
        <v>33.200000000000003</v>
      </c>
      <c r="N16" s="61">
        <f t="shared" si="3"/>
        <v>93.033497644868007</v>
      </c>
      <c r="O16" s="85" t="s">
        <v>53</v>
      </c>
      <c r="P16" s="26" t="s">
        <v>367</v>
      </c>
      <c r="Q16" s="34"/>
      <c r="R16" s="34"/>
    </row>
    <row r="17" spans="1:18" x14ac:dyDescent="0.25">
      <c r="A17" s="1">
        <v>13</v>
      </c>
      <c r="B17" s="24" t="s">
        <v>161</v>
      </c>
      <c r="C17" s="24"/>
      <c r="D17" s="26" t="s">
        <v>362</v>
      </c>
      <c r="E17" s="26" t="s">
        <v>114</v>
      </c>
      <c r="F17" s="26" t="s">
        <v>346</v>
      </c>
      <c r="G17" s="57">
        <v>64</v>
      </c>
      <c r="H17" s="58">
        <f t="shared" si="0"/>
        <v>25.098039215686274</v>
      </c>
      <c r="I17" s="21">
        <v>41</v>
      </c>
      <c r="J17" s="21">
        <v>51</v>
      </c>
      <c r="K17" s="60">
        <f t="shared" si="1"/>
        <v>32.156862745098039</v>
      </c>
      <c r="L17" s="21">
        <v>7.9</v>
      </c>
      <c r="M17" s="60">
        <f t="shared" si="2"/>
        <v>31.6</v>
      </c>
      <c r="N17" s="61">
        <f t="shared" si="3"/>
        <v>88.854901960784304</v>
      </c>
      <c r="O17" s="19" t="s">
        <v>55</v>
      </c>
      <c r="P17" s="26" t="s">
        <v>367</v>
      </c>
      <c r="Q17" s="34"/>
      <c r="R17" s="34"/>
    </row>
    <row r="18" spans="1:18" x14ac:dyDescent="0.25">
      <c r="A18" s="1">
        <v>14</v>
      </c>
      <c r="B18" s="24" t="s">
        <v>113</v>
      </c>
      <c r="C18" s="24"/>
      <c r="D18" s="26" t="s">
        <v>273</v>
      </c>
      <c r="E18" s="26" t="s">
        <v>80</v>
      </c>
      <c r="F18" s="26" t="s">
        <v>344</v>
      </c>
      <c r="G18" s="29">
        <v>39</v>
      </c>
      <c r="H18" s="12">
        <f t="shared" si="0"/>
        <v>15.294117647058824</v>
      </c>
      <c r="I18" s="21">
        <v>46.55</v>
      </c>
      <c r="J18" s="21">
        <v>49.12</v>
      </c>
      <c r="K18" s="10">
        <f t="shared" si="1"/>
        <v>37.907166123778502</v>
      </c>
      <c r="L18" s="21">
        <v>9.1999999999999993</v>
      </c>
      <c r="M18" s="10">
        <f t="shared" si="2"/>
        <v>36.799999999999997</v>
      </c>
      <c r="N18" s="9">
        <f t="shared" si="3"/>
        <v>90.001283770837318</v>
      </c>
      <c r="O18" s="85" t="s">
        <v>55</v>
      </c>
      <c r="P18" s="26" t="s">
        <v>237</v>
      </c>
      <c r="Q18" s="20"/>
      <c r="R18" s="20"/>
    </row>
    <row r="19" spans="1:18" x14ac:dyDescent="0.25">
      <c r="A19" s="6"/>
      <c r="B19" s="13"/>
      <c r="C19" s="13"/>
      <c r="D19" s="6"/>
      <c r="E19" s="6"/>
      <c r="F19" s="14"/>
      <c r="G19" s="15"/>
      <c r="H19" s="16"/>
      <c r="I19" s="17"/>
      <c r="J19" s="17"/>
      <c r="K19" s="18"/>
      <c r="L19" s="6"/>
      <c r="M19" s="14"/>
      <c r="N19" s="6"/>
      <c r="O19" s="6"/>
    </row>
    <row r="20" spans="1:18" x14ac:dyDescent="0.25">
      <c r="A20" s="6"/>
      <c r="B20" s="13"/>
      <c r="C20" s="13"/>
      <c r="D20" s="6"/>
      <c r="E20" s="6"/>
      <c r="F20" s="14"/>
      <c r="G20" s="15"/>
      <c r="H20" s="16"/>
      <c r="I20" s="17"/>
      <c r="J20" s="17"/>
      <c r="K20" s="18"/>
      <c r="L20" s="6"/>
      <c r="M20" s="14"/>
      <c r="N20" s="6"/>
      <c r="O20" s="6"/>
    </row>
    <row r="21" spans="1:18" x14ac:dyDescent="0.25">
      <c r="A21" s="6"/>
      <c r="B21" s="13"/>
      <c r="C21" s="13"/>
      <c r="D21" s="6"/>
      <c r="E21" s="6"/>
      <c r="F21" s="14"/>
      <c r="G21" s="15"/>
      <c r="H21" s="16"/>
      <c r="I21" s="17"/>
      <c r="J21" s="17"/>
      <c r="K21" s="18"/>
      <c r="L21" s="6"/>
      <c r="M21" s="14"/>
      <c r="N21" s="6"/>
      <c r="O21" s="6"/>
    </row>
    <row r="22" spans="1:18" x14ac:dyDescent="0.25">
      <c r="A22" s="6"/>
      <c r="B22" s="13"/>
      <c r="C22" s="13"/>
      <c r="D22" s="6"/>
      <c r="E22" s="6"/>
      <c r="F22" s="14"/>
      <c r="G22" s="15"/>
      <c r="H22" s="16"/>
      <c r="I22" s="17"/>
      <c r="J22" s="17"/>
      <c r="K22" s="18"/>
      <c r="L22" s="6"/>
      <c r="M22" s="14"/>
      <c r="N22" s="6"/>
      <c r="O22" s="6"/>
    </row>
    <row r="23" spans="1:18" x14ac:dyDescent="0.25">
      <c r="A23" s="6"/>
      <c r="B23" s="13"/>
      <c r="C23" s="13"/>
      <c r="D23" s="6"/>
      <c r="E23" s="6"/>
      <c r="F23" s="14"/>
      <c r="G23" s="15"/>
      <c r="H23" s="16"/>
      <c r="I23" s="17"/>
      <c r="J23" s="17"/>
      <c r="K23" s="18"/>
      <c r="L23" s="6"/>
      <c r="M23" s="14"/>
      <c r="N23" s="6"/>
      <c r="O23" s="6"/>
    </row>
    <row r="24" spans="1:18" x14ac:dyDescent="0.25">
      <c r="A24" s="6"/>
      <c r="B24" s="13"/>
      <c r="C24" s="13"/>
      <c r="D24" s="6"/>
      <c r="E24" s="6"/>
      <c r="F24" s="14"/>
      <c r="G24" s="15"/>
      <c r="H24" s="16"/>
      <c r="I24" s="17"/>
      <c r="J24" s="17"/>
      <c r="K24" s="18"/>
      <c r="L24" s="6"/>
      <c r="M24" s="14"/>
      <c r="N24" s="6"/>
      <c r="O24" s="6"/>
    </row>
    <row r="25" spans="1:18" x14ac:dyDescent="0.25">
      <c r="A25" s="6"/>
      <c r="B25" s="13"/>
      <c r="C25" s="13"/>
      <c r="D25" s="6"/>
      <c r="E25" s="6"/>
      <c r="F25" s="14"/>
      <c r="G25" s="15"/>
      <c r="H25" s="16"/>
      <c r="I25" s="17"/>
      <c r="J25" s="17"/>
      <c r="K25" s="18"/>
      <c r="L25" s="6"/>
      <c r="M25" s="14"/>
      <c r="N25" s="6"/>
      <c r="O25" s="6"/>
    </row>
    <row r="26" spans="1:18" x14ac:dyDescent="0.25">
      <c r="A26" s="6"/>
      <c r="B26" s="13"/>
      <c r="C26" s="13"/>
      <c r="D26" s="6"/>
      <c r="E26" s="6"/>
      <c r="F26" s="14"/>
      <c r="G26" s="15"/>
      <c r="H26" s="16"/>
      <c r="I26" s="17"/>
      <c r="J26" s="17"/>
      <c r="K26" s="18"/>
      <c r="L26" s="6"/>
      <c r="M26" s="14"/>
      <c r="N26" s="6"/>
      <c r="O26" s="6"/>
    </row>
    <row r="27" spans="1:18" x14ac:dyDescent="0.25">
      <c r="A27" s="6"/>
      <c r="B27" s="13"/>
      <c r="C27" s="13"/>
      <c r="D27" s="6"/>
      <c r="E27" s="6"/>
      <c r="F27" s="14"/>
      <c r="G27" s="15"/>
      <c r="H27" s="16"/>
      <c r="I27" s="17"/>
      <c r="J27" s="17"/>
      <c r="K27" s="18"/>
      <c r="L27" s="6"/>
      <c r="M27" s="14"/>
      <c r="N27" s="6"/>
      <c r="O27" s="6"/>
    </row>
    <row r="28" spans="1:18" x14ac:dyDescent="0.25">
      <c r="A28" s="6"/>
      <c r="B28" s="13"/>
      <c r="C28" s="13"/>
      <c r="D28" s="6"/>
      <c r="E28" s="6"/>
      <c r="F28" s="14"/>
      <c r="G28" s="15"/>
      <c r="H28" s="16"/>
      <c r="I28" s="17"/>
      <c r="J28" s="17"/>
      <c r="K28" s="18"/>
      <c r="L28" s="6"/>
      <c r="M28" s="14"/>
      <c r="N28" s="6"/>
      <c r="O28" s="6"/>
    </row>
    <row r="29" spans="1:18" x14ac:dyDescent="0.25">
      <c r="A29" s="6"/>
      <c r="B29" s="13"/>
      <c r="C29" s="13"/>
      <c r="D29" s="6"/>
      <c r="E29" s="6"/>
      <c r="F29" s="14"/>
      <c r="G29" s="15"/>
      <c r="H29" s="16"/>
      <c r="I29" s="17"/>
      <c r="J29" s="17"/>
      <c r="K29" s="18"/>
      <c r="L29" s="6"/>
      <c r="M29" s="14"/>
      <c r="N29" s="6"/>
      <c r="O29" s="6"/>
    </row>
    <row r="30" spans="1:18" x14ac:dyDescent="0.25">
      <c r="A30" s="6"/>
      <c r="B30" s="13"/>
      <c r="C30" s="13"/>
      <c r="D30" s="6"/>
      <c r="E30" s="6"/>
      <c r="F30" s="14"/>
      <c r="G30" s="15"/>
      <c r="H30" s="16"/>
      <c r="I30" s="17"/>
      <c r="J30" s="17"/>
      <c r="K30" s="18"/>
      <c r="L30" s="6"/>
      <c r="M30" s="14"/>
      <c r="N30" s="6"/>
      <c r="O30" s="6"/>
    </row>
    <row r="31" spans="1:18" x14ac:dyDescent="0.25">
      <c r="A31" s="6"/>
      <c r="B31" s="13"/>
      <c r="C31" s="13"/>
      <c r="D31" s="6"/>
      <c r="E31" s="6"/>
      <c r="F31" s="14"/>
      <c r="G31" s="15"/>
      <c r="H31" s="16"/>
      <c r="I31" s="17"/>
      <c r="J31" s="17"/>
      <c r="K31" s="18"/>
      <c r="L31" s="6"/>
      <c r="M31" s="14"/>
      <c r="N31" s="6"/>
      <c r="O31" s="6"/>
    </row>
    <row r="32" spans="1:18" x14ac:dyDescent="0.25">
      <c r="A32" s="6"/>
      <c r="B32" s="13"/>
      <c r="C32" s="13"/>
      <c r="D32" s="6"/>
      <c r="E32" s="6"/>
      <c r="F32" s="14"/>
      <c r="G32" s="15"/>
      <c r="H32" s="16"/>
      <c r="I32" s="17"/>
      <c r="J32" s="17"/>
      <c r="K32" s="18"/>
      <c r="L32" s="6"/>
      <c r="M32" s="14"/>
      <c r="N32" s="6"/>
      <c r="O32" s="6"/>
    </row>
    <row r="33" spans="1:15" x14ac:dyDescent="0.25">
      <c r="A33" s="6"/>
      <c r="B33" s="13"/>
      <c r="C33" s="13"/>
      <c r="D33" s="6"/>
      <c r="E33" s="6"/>
      <c r="F33" s="14"/>
      <c r="G33" s="15"/>
      <c r="H33" s="16"/>
      <c r="I33" s="17"/>
      <c r="J33" s="17"/>
      <c r="K33" s="18"/>
      <c r="L33" s="6"/>
      <c r="M33" s="14"/>
      <c r="N33" s="6"/>
      <c r="O33" s="6"/>
    </row>
    <row r="34" spans="1:15" x14ac:dyDescent="0.25">
      <c r="A34" s="6"/>
      <c r="B34" s="13"/>
      <c r="C34" s="13"/>
      <c r="D34" s="6"/>
      <c r="E34" s="6"/>
      <c r="F34" s="14"/>
      <c r="G34" s="15"/>
      <c r="H34" s="16"/>
      <c r="I34" s="17"/>
      <c r="J34" s="17"/>
      <c r="K34" s="18"/>
      <c r="L34" s="6"/>
      <c r="M34" s="14"/>
      <c r="N34" s="6"/>
      <c r="O34" s="6"/>
    </row>
    <row r="35" spans="1:15" x14ac:dyDescent="0.25">
      <c r="A35" s="6"/>
      <c r="B35" s="13"/>
      <c r="C35" s="13"/>
      <c r="D35" s="6"/>
      <c r="E35" s="6"/>
      <c r="F35" s="14"/>
      <c r="G35" s="15"/>
      <c r="H35" s="16"/>
      <c r="I35" s="17"/>
      <c r="J35" s="17"/>
      <c r="K35" s="18"/>
      <c r="L35" s="6"/>
      <c r="M35" s="14"/>
      <c r="N35" s="6"/>
      <c r="O35" s="6"/>
    </row>
    <row r="36" spans="1:15" x14ac:dyDescent="0.25">
      <c r="A36" s="6"/>
      <c r="B36" s="13"/>
      <c r="C36" s="13"/>
      <c r="D36" s="6"/>
      <c r="E36" s="6"/>
      <c r="F36" s="14"/>
      <c r="G36" s="15"/>
      <c r="H36" s="16"/>
      <c r="I36" s="17"/>
      <c r="J36" s="17"/>
      <c r="K36" s="18"/>
      <c r="L36" s="6"/>
      <c r="M36" s="14"/>
      <c r="N36" s="6"/>
      <c r="O36" s="6"/>
    </row>
    <row r="37" spans="1:15" x14ac:dyDescent="0.25">
      <c r="A37" s="6"/>
      <c r="B37" s="13"/>
      <c r="C37" s="13"/>
      <c r="D37" s="6"/>
      <c r="E37" s="6"/>
      <c r="F37" s="14"/>
      <c r="G37" s="15"/>
      <c r="H37" s="16"/>
      <c r="I37" s="17"/>
      <c r="J37" s="17"/>
      <c r="K37" s="18"/>
      <c r="L37" s="6"/>
      <c r="M37" s="14"/>
      <c r="N37" s="6"/>
      <c r="O37" s="6"/>
    </row>
    <row r="38" spans="1:15" x14ac:dyDescent="0.25">
      <c r="A38" s="6"/>
      <c r="B38" s="13"/>
      <c r="C38" s="13"/>
      <c r="D38" s="6"/>
      <c r="E38" s="6"/>
      <c r="F38" s="14"/>
      <c r="G38" s="15"/>
      <c r="H38" s="16"/>
      <c r="I38" s="17"/>
      <c r="J38" s="17"/>
      <c r="K38" s="18"/>
      <c r="L38" s="6"/>
      <c r="M38" s="14"/>
      <c r="N38" s="6"/>
      <c r="O38" s="6"/>
    </row>
    <row r="39" spans="1:15" x14ac:dyDescent="0.25">
      <c r="A39" s="6"/>
      <c r="B39" s="13"/>
      <c r="C39" s="13"/>
      <c r="D39" s="6"/>
      <c r="E39" s="6"/>
      <c r="F39" s="14"/>
      <c r="G39" s="15"/>
      <c r="H39" s="16"/>
      <c r="I39" s="17"/>
      <c r="J39" s="17"/>
      <c r="K39" s="18"/>
      <c r="L39" s="6"/>
      <c r="M39" s="14"/>
      <c r="N39" s="6"/>
      <c r="O39" s="6"/>
    </row>
    <row r="40" spans="1:15" x14ac:dyDescent="0.25">
      <c r="A40" s="6"/>
      <c r="B40" s="13"/>
      <c r="C40" s="13"/>
      <c r="D40" s="6"/>
      <c r="E40" s="6"/>
      <c r="F40" s="14"/>
      <c r="G40" s="15"/>
      <c r="H40" s="16"/>
      <c r="I40" s="17"/>
      <c r="J40" s="17"/>
      <c r="K40" s="18"/>
      <c r="L40" s="6"/>
      <c r="M40" s="14"/>
      <c r="N40" s="6"/>
      <c r="O40" s="6"/>
    </row>
    <row r="41" spans="1:15" x14ac:dyDescent="0.25">
      <c r="A41" s="6"/>
      <c r="B41" s="13"/>
      <c r="C41" s="13"/>
      <c r="D41" s="6"/>
      <c r="E41" s="6"/>
      <c r="F41" s="14"/>
      <c r="G41" s="15"/>
      <c r="H41" s="16"/>
      <c r="I41" s="17"/>
      <c r="J41" s="17"/>
      <c r="K41" s="18"/>
      <c r="L41" s="6"/>
      <c r="M41" s="14"/>
      <c r="N41" s="6"/>
      <c r="O41" s="6"/>
    </row>
    <row r="42" spans="1:15" x14ac:dyDescent="0.25">
      <c r="A42" s="6"/>
      <c r="B42" s="13"/>
      <c r="C42" s="13"/>
      <c r="D42" s="6"/>
      <c r="E42" s="6"/>
      <c r="F42" s="14"/>
      <c r="G42" s="15"/>
      <c r="H42" s="16"/>
      <c r="I42" s="17"/>
      <c r="J42" s="17"/>
      <c r="K42" s="18"/>
      <c r="L42" s="6"/>
      <c r="M42" s="14"/>
      <c r="N42" s="6"/>
      <c r="O42" s="6"/>
    </row>
    <row r="43" spans="1:15" x14ac:dyDescent="0.25">
      <c r="A43" s="6"/>
      <c r="B43" s="13"/>
      <c r="C43" s="13"/>
      <c r="D43" s="6"/>
      <c r="E43" s="6"/>
      <c r="F43" s="14"/>
      <c r="G43" s="15"/>
      <c r="H43" s="16"/>
      <c r="I43" s="17"/>
      <c r="J43" s="17"/>
      <c r="K43" s="18"/>
      <c r="L43" s="6"/>
      <c r="M43" s="14"/>
      <c r="N43" s="6"/>
      <c r="O43" s="6"/>
    </row>
    <row r="44" spans="1:15" x14ac:dyDescent="0.25">
      <c r="A44" s="6"/>
      <c r="B44" s="13"/>
      <c r="C44" s="13"/>
      <c r="D44" s="6"/>
      <c r="E44" s="6"/>
      <c r="F44" s="14"/>
      <c r="G44" s="15"/>
      <c r="H44" s="16"/>
      <c r="I44" s="17"/>
      <c r="J44" s="17"/>
      <c r="K44" s="18"/>
      <c r="L44" s="6"/>
      <c r="M44" s="14"/>
      <c r="N44" s="6"/>
      <c r="O44" s="6"/>
    </row>
    <row r="45" spans="1:15" x14ac:dyDescent="0.25">
      <c r="A45" s="6"/>
      <c r="B45" s="13"/>
      <c r="C45" s="13"/>
      <c r="D45" s="6"/>
      <c r="E45" s="6"/>
      <c r="F45" s="14"/>
      <c r="G45" s="15"/>
      <c r="H45" s="16"/>
      <c r="I45" s="17"/>
      <c r="J45" s="17"/>
      <c r="K45" s="18"/>
      <c r="L45" s="6"/>
      <c r="M45" s="14"/>
      <c r="N45" s="6"/>
      <c r="O45" s="6"/>
    </row>
    <row r="46" spans="1:15" x14ac:dyDescent="0.25">
      <c r="A46" s="6"/>
      <c r="B46" s="13"/>
      <c r="C46" s="13"/>
      <c r="D46" s="6"/>
      <c r="E46" s="6"/>
      <c r="F46" s="14"/>
      <c r="G46" s="15"/>
      <c r="H46" s="16"/>
      <c r="I46" s="17"/>
      <c r="J46" s="17"/>
      <c r="K46" s="18"/>
      <c r="L46" s="6"/>
      <c r="M46" s="14"/>
      <c r="N46" s="6"/>
      <c r="O46" s="6"/>
    </row>
    <row r="47" spans="1:15" x14ac:dyDescent="0.25">
      <c r="A47" s="6"/>
      <c r="B47" s="13"/>
      <c r="C47" s="13"/>
      <c r="D47" s="6"/>
      <c r="E47" s="6"/>
      <c r="F47" s="14"/>
      <c r="G47" s="15"/>
      <c r="H47" s="16"/>
      <c r="I47" s="17"/>
      <c r="J47" s="17"/>
      <c r="K47" s="18"/>
      <c r="L47" s="6"/>
      <c r="M47" s="14"/>
      <c r="N47" s="6"/>
      <c r="O47" s="6"/>
    </row>
    <row r="48" spans="1:15" x14ac:dyDescent="0.25">
      <c r="A48" s="6"/>
      <c r="B48" s="13"/>
      <c r="C48" s="13"/>
      <c r="D48" s="6"/>
      <c r="E48" s="6"/>
      <c r="F48" s="14"/>
      <c r="G48" s="15"/>
      <c r="H48" s="16"/>
      <c r="I48" s="17"/>
      <c r="J48" s="17"/>
      <c r="K48" s="18"/>
      <c r="L48" s="6"/>
      <c r="M48" s="14"/>
      <c r="N48" s="6"/>
      <c r="O48" s="6"/>
    </row>
    <row r="49" spans="1:15" x14ac:dyDescent="0.25">
      <c r="A49" s="6"/>
      <c r="B49" s="13"/>
      <c r="C49" s="13"/>
      <c r="D49" s="6"/>
      <c r="E49" s="6"/>
      <c r="F49" s="14"/>
      <c r="G49" s="15"/>
      <c r="H49" s="16"/>
      <c r="I49" s="17"/>
      <c r="J49" s="17"/>
      <c r="K49" s="18"/>
      <c r="L49" s="6"/>
      <c r="M49" s="14"/>
      <c r="N49" s="6"/>
      <c r="O49" s="6"/>
    </row>
    <row r="50" spans="1:15" x14ac:dyDescent="0.25">
      <c r="A50" s="6"/>
      <c r="B50" s="13"/>
      <c r="C50" s="13"/>
      <c r="D50" s="6"/>
      <c r="E50" s="6"/>
      <c r="F50" s="14"/>
      <c r="G50" s="15"/>
      <c r="H50" s="16"/>
      <c r="I50" s="17"/>
      <c r="J50" s="17"/>
      <c r="K50" s="18"/>
      <c r="L50" s="6"/>
      <c r="M50" s="14"/>
      <c r="N50" s="6"/>
      <c r="O50" s="6"/>
    </row>
    <row r="51" spans="1:15" x14ac:dyDescent="0.25">
      <c r="A51" s="6"/>
      <c r="B51" s="13"/>
      <c r="C51" s="13"/>
      <c r="D51" s="6"/>
      <c r="E51" s="6"/>
      <c r="F51" s="14"/>
      <c r="G51" s="15"/>
      <c r="H51" s="16"/>
      <c r="I51" s="17"/>
      <c r="J51" s="17"/>
      <c r="K51" s="18"/>
      <c r="L51" s="6"/>
      <c r="M51" s="14"/>
      <c r="N51" s="6"/>
      <c r="O51" s="6"/>
    </row>
    <row r="52" spans="1:15" x14ac:dyDescent="0.25">
      <c r="A52" s="6"/>
      <c r="B52" s="13"/>
      <c r="C52" s="13"/>
      <c r="D52" s="6"/>
      <c r="E52" s="6"/>
      <c r="F52" s="14"/>
      <c r="G52" s="15"/>
      <c r="H52" s="16"/>
      <c r="I52" s="17"/>
      <c r="J52" s="17"/>
      <c r="K52" s="18"/>
      <c r="L52" s="6"/>
      <c r="M52" s="14"/>
      <c r="N52" s="6"/>
      <c r="O52" s="6"/>
    </row>
    <row r="53" spans="1:15" x14ac:dyDescent="0.25">
      <c r="A53" s="6"/>
      <c r="B53" s="13"/>
      <c r="C53" s="13"/>
      <c r="D53" s="6"/>
      <c r="E53" s="6"/>
      <c r="F53" s="14"/>
      <c r="G53" s="15"/>
      <c r="H53" s="16"/>
      <c r="I53" s="17"/>
      <c r="J53" s="17"/>
      <c r="K53" s="18"/>
      <c r="L53" s="6"/>
      <c r="M53" s="14"/>
      <c r="N53" s="6"/>
      <c r="O53" s="6"/>
    </row>
    <row r="54" spans="1:15" x14ac:dyDescent="0.25">
      <c r="A54" s="6"/>
      <c r="B54" s="13"/>
      <c r="C54" s="13"/>
      <c r="D54" s="6"/>
      <c r="E54" s="6"/>
      <c r="F54" s="14"/>
      <c r="G54" s="15"/>
      <c r="H54" s="16"/>
      <c r="I54" s="17"/>
      <c r="J54" s="17"/>
      <c r="K54" s="18"/>
      <c r="L54" s="6"/>
      <c r="M54" s="14"/>
      <c r="N54" s="6"/>
      <c r="O54" s="6"/>
    </row>
    <row r="55" spans="1:15" x14ac:dyDescent="0.25">
      <c r="A55" s="6"/>
      <c r="B55" s="13"/>
      <c r="C55" s="13"/>
      <c r="D55" s="6"/>
      <c r="E55" s="6"/>
      <c r="F55" s="14"/>
      <c r="G55" s="15"/>
      <c r="H55" s="16"/>
      <c r="I55" s="17"/>
      <c r="J55" s="17"/>
      <c r="K55" s="18"/>
      <c r="L55" s="6"/>
      <c r="M55" s="14"/>
      <c r="N55" s="6"/>
      <c r="O55" s="6"/>
    </row>
    <row r="56" spans="1:15" x14ac:dyDescent="0.25">
      <c r="A56" s="6"/>
      <c r="B56" s="13"/>
      <c r="C56" s="13"/>
      <c r="D56" s="6"/>
      <c r="E56" s="6"/>
      <c r="F56" s="14"/>
      <c r="G56" s="15"/>
      <c r="H56" s="16"/>
      <c r="I56" s="17"/>
      <c r="J56" s="17"/>
      <c r="K56" s="18"/>
      <c r="L56" s="6"/>
      <c r="M56" s="14"/>
      <c r="N56" s="6"/>
      <c r="O56" s="6"/>
    </row>
    <row r="57" spans="1:15" x14ac:dyDescent="0.25">
      <c r="A57" s="6"/>
      <c r="B57" s="13"/>
      <c r="C57" s="13"/>
      <c r="D57" s="6"/>
      <c r="E57" s="6"/>
      <c r="F57" s="14"/>
      <c r="G57" s="15"/>
      <c r="H57" s="16"/>
      <c r="I57" s="17"/>
      <c r="J57" s="17"/>
      <c r="K57" s="18"/>
      <c r="L57" s="6"/>
      <c r="M57" s="14"/>
      <c r="N57" s="6"/>
      <c r="O57" s="6"/>
    </row>
    <row r="58" spans="1:15" x14ac:dyDescent="0.25">
      <c r="A58" s="6"/>
      <c r="B58" s="13"/>
      <c r="C58" s="13"/>
      <c r="D58" s="6"/>
      <c r="E58" s="6"/>
      <c r="F58" s="14"/>
      <c r="G58" s="15"/>
      <c r="H58" s="16"/>
      <c r="I58" s="17"/>
      <c r="J58" s="17"/>
      <c r="K58" s="18"/>
      <c r="L58" s="6"/>
      <c r="M58" s="14"/>
      <c r="N58" s="6"/>
      <c r="O58" s="6"/>
    </row>
    <row r="59" spans="1:15" x14ac:dyDescent="0.25">
      <c r="A59" s="6"/>
      <c r="B59" s="13"/>
      <c r="C59" s="13"/>
      <c r="D59" s="6"/>
      <c r="E59" s="6"/>
      <c r="F59" s="14"/>
      <c r="G59" s="15"/>
      <c r="H59" s="16"/>
      <c r="I59" s="17"/>
      <c r="J59" s="17"/>
      <c r="K59" s="18"/>
      <c r="L59" s="6"/>
      <c r="M59" s="14"/>
      <c r="N59" s="6"/>
      <c r="O59" s="6"/>
    </row>
    <row r="60" spans="1:15" x14ac:dyDescent="0.25">
      <c r="A60" s="6"/>
      <c r="B60" s="13"/>
      <c r="C60" s="13"/>
      <c r="D60" s="6"/>
      <c r="E60" s="6"/>
      <c r="F60" s="14"/>
      <c r="G60" s="15"/>
      <c r="H60" s="16"/>
      <c r="I60" s="17"/>
      <c r="J60" s="17"/>
      <c r="K60" s="18"/>
      <c r="L60" s="6"/>
      <c r="M60" s="14"/>
      <c r="N60" s="6"/>
      <c r="O60" s="6"/>
    </row>
    <row r="61" spans="1:15" x14ac:dyDescent="0.25">
      <c r="A61" s="6"/>
      <c r="B61" s="13"/>
      <c r="C61" s="13"/>
      <c r="D61" s="6"/>
      <c r="E61" s="6"/>
      <c r="F61" s="14"/>
      <c r="G61" s="15"/>
      <c r="H61" s="16"/>
      <c r="I61" s="17"/>
      <c r="J61" s="17"/>
      <c r="K61" s="18"/>
      <c r="L61" s="6"/>
      <c r="M61" s="14"/>
      <c r="N61" s="6"/>
      <c r="O61" s="6"/>
    </row>
    <row r="62" spans="1:15" x14ac:dyDescent="0.25">
      <c r="A62" s="6"/>
      <c r="B62" s="13"/>
      <c r="C62" s="13"/>
      <c r="D62" s="6"/>
      <c r="E62" s="6"/>
      <c r="F62" s="14"/>
      <c r="G62" s="15"/>
      <c r="H62" s="16"/>
      <c r="I62" s="17"/>
      <c r="J62" s="17"/>
      <c r="K62" s="18"/>
      <c r="L62" s="6"/>
      <c r="M62" s="14"/>
      <c r="N62" s="6"/>
      <c r="O62" s="6"/>
    </row>
    <row r="63" spans="1:15" x14ac:dyDescent="0.25">
      <c r="A63" s="6"/>
      <c r="B63" s="13"/>
      <c r="C63" s="13"/>
      <c r="D63" s="6"/>
      <c r="E63" s="6"/>
      <c r="F63" s="14"/>
      <c r="G63" s="15"/>
      <c r="H63" s="16"/>
      <c r="I63" s="17"/>
      <c r="J63" s="17"/>
      <c r="K63" s="18"/>
      <c r="L63" s="6"/>
      <c r="M63" s="14"/>
      <c r="N63" s="6"/>
      <c r="O63" s="6"/>
    </row>
    <row r="64" spans="1:15" x14ac:dyDescent="0.25">
      <c r="A64" s="6"/>
      <c r="B64" s="13"/>
      <c r="C64" s="13"/>
      <c r="D64" s="6"/>
      <c r="E64" s="6"/>
      <c r="F64" s="14"/>
      <c r="G64" s="15"/>
      <c r="H64" s="16"/>
      <c r="I64" s="17"/>
      <c r="J64" s="17"/>
      <c r="K64" s="18"/>
      <c r="L64" s="6"/>
      <c r="M64" s="14"/>
      <c r="N64" s="6"/>
      <c r="O64" s="6"/>
    </row>
    <row r="65" spans="1:15" x14ac:dyDescent="0.25">
      <c r="A65" s="6"/>
      <c r="B65" s="13"/>
      <c r="C65" s="13"/>
      <c r="D65" s="6"/>
      <c r="E65" s="6"/>
      <c r="F65" s="14"/>
      <c r="G65" s="15"/>
      <c r="H65" s="16"/>
      <c r="I65" s="17"/>
      <c r="J65" s="17"/>
      <c r="K65" s="18"/>
      <c r="L65" s="6"/>
      <c r="M65" s="14"/>
      <c r="N65" s="6"/>
      <c r="O65" s="6"/>
    </row>
    <row r="66" spans="1:15" x14ac:dyDescent="0.25">
      <c r="A66" s="6"/>
      <c r="B66" s="13"/>
      <c r="C66" s="13"/>
      <c r="D66" s="6"/>
      <c r="E66" s="6"/>
      <c r="F66" s="14"/>
      <c r="G66" s="15"/>
      <c r="H66" s="16"/>
      <c r="I66" s="17"/>
      <c r="J66" s="17"/>
      <c r="K66" s="18"/>
      <c r="L66" s="6"/>
      <c r="M66" s="14"/>
      <c r="N66" s="6"/>
      <c r="O66" s="6"/>
    </row>
    <row r="67" spans="1:15" x14ac:dyDescent="0.25">
      <c r="A67" s="6"/>
      <c r="B67" s="13"/>
      <c r="C67" s="13"/>
      <c r="D67" s="6"/>
      <c r="E67" s="6"/>
      <c r="F67" s="14"/>
      <c r="G67" s="15"/>
      <c r="H67" s="16"/>
      <c r="I67" s="17"/>
      <c r="J67" s="17"/>
      <c r="K67" s="18"/>
      <c r="L67" s="6"/>
      <c r="M67" s="14"/>
      <c r="N67" s="6"/>
      <c r="O67" s="6"/>
    </row>
    <row r="68" spans="1:15" x14ac:dyDescent="0.25">
      <c r="A68" s="6"/>
      <c r="B68" s="13"/>
      <c r="C68" s="13"/>
      <c r="D68" s="6"/>
      <c r="E68" s="6"/>
      <c r="F68" s="14"/>
      <c r="G68" s="15"/>
      <c r="H68" s="16"/>
      <c r="I68" s="17"/>
      <c r="J68" s="17"/>
      <c r="K68" s="18"/>
      <c r="L68" s="6"/>
      <c r="M68" s="14"/>
      <c r="N68" s="6"/>
      <c r="O68" s="6"/>
    </row>
    <row r="69" spans="1:15" x14ac:dyDescent="0.25">
      <c r="A69" s="6"/>
      <c r="B69" s="13"/>
      <c r="C69" s="13"/>
      <c r="D69" s="6"/>
      <c r="E69" s="6"/>
      <c r="F69" s="14"/>
      <c r="G69" s="15"/>
      <c r="H69" s="16"/>
      <c r="I69" s="17"/>
      <c r="J69" s="17"/>
      <c r="K69" s="18"/>
      <c r="L69" s="6"/>
      <c r="M69" s="14"/>
      <c r="N69" s="6"/>
      <c r="O69" s="6"/>
    </row>
    <row r="70" spans="1:15" x14ac:dyDescent="0.25">
      <c r="A70" s="6"/>
      <c r="B70" s="13"/>
      <c r="C70" s="13"/>
      <c r="D70" s="6"/>
      <c r="E70" s="6"/>
      <c r="F70" s="14"/>
      <c r="G70" s="15"/>
      <c r="H70" s="16"/>
      <c r="I70" s="17"/>
      <c r="J70" s="17"/>
      <c r="K70" s="18"/>
      <c r="L70" s="6"/>
      <c r="M70" s="14"/>
      <c r="N70" s="6"/>
      <c r="O70" s="6"/>
    </row>
    <row r="71" spans="1:15" x14ac:dyDescent="0.25">
      <c r="A71" s="6"/>
      <c r="B71" s="13"/>
      <c r="C71" s="13"/>
      <c r="D71" s="6"/>
      <c r="E71" s="6"/>
      <c r="F71" s="14"/>
      <c r="G71" s="15"/>
      <c r="H71" s="16"/>
      <c r="I71" s="17"/>
      <c r="J71" s="17"/>
      <c r="K71" s="18"/>
      <c r="L71" s="6"/>
      <c r="M71" s="14"/>
      <c r="N71" s="6"/>
      <c r="O71" s="6"/>
    </row>
    <row r="72" spans="1:15" x14ac:dyDescent="0.25">
      <c r="A72" s="6"/>
      <c r="B72" s="13"/>
      <c r="C72" s="13"/>
      <c r="D72" s="6"/>
      <c r="E72" s="6"/>
      <c r="F72" s="14"/>
      <c r="G72" s="15"/>
      <c r="H72" s="16"/>
      <c r="I72" s="17"/>
      <c r="J72" s="17"/>
      <c r="K72" s="18"/>
      <c r="L72" s="6"/>
      <c r="M72" s="14"/>
      <c r="N72" s="6"/>
      <c r="O72" s="6"/>
    </row>
    <row r="73" spans="1:15" x14ac:dyDescent="0.25">
      <c r="A73" s="6"/>
      <c r="B73" s="13"/>
      <c r="C73" s="13"/>
      <c r="D73" s="6"/>
      <c r="E73" s="6"/>
      <c r="F73" s="14"/>
      <c r="G73" s="15"/>
      <c r="H73" s="16"/>
      <c r="I73" s="17"/>
      <c r="J73" s="17"/>
      <c r="K73" s="18"/>
      <c r="L73" s="6"/>
      <c r="M73" s="14"/>
      <c r="N73" s="6"/>
      <c r="O73" s="6"/>
    </row>
  </sheetData>
  <autoFilter ref="B4:R18">
    <sortState ref="B5:R18">
      <sortCondition ref="D4:D18"/>
    </sortState>
  </autoFilter>
  <mergeCells count="7">
    <mergeCell ref="G2:H2"/>
    <mergeCell ref="G3:H3"/>
    <mergeCell ref="A1:R1"/>
    <mergeCell ref="I2:K2"/>
    <mergeCell ref="L2:M2"/>
    <mergeCell ref="I3:K3"/>
    <mergeCell ref="L3:M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90" zoomScaleNormal="90" workbookViewId="0">
      <selection activeCell="V23" sqref="V23"/>
    </sheetView>
  </sheetViews>
  <sheetFormatPr defaultRowHeight="15" x14ac:dyDescent="0.25"/>
  <cols>
    <col min="1" max="1" width="3.140625" bestFit="1" customWidth="1"/>
    <col min="2" max="2" width="11.5703125" hidden="1" customWidth="1"/>
    <col min="3" max="3" width="8" hidden="1" customWidth="1"/>
    <col min="4" max="4" width="12.28515625" customWidth="1"/>
    <col min="5" max="5" width="10" customWidth="1"/>
    <col min="6" max="6" width="19.85546875" customWidth="1"/>
    <col min="7" max="7" width="6.140625" hidden="1" customWidth="1"/>
    <col min="8" max="8" width="8.28515625" hidden="1" customWidth="1"/>
    <col min="9" max="9" width="6.85546875" hidden="1" customWidth="1"/>
    <col min="10" max="10" width="7.42578125" hidden="1" customWidth="1"/>
    <col min="11" max="11" width="10.42578125" hidden="1" customWidth="1"/>
    <col min="12" max="12" width="9.7109375" hidden="1" customWidth="1"/>
    <col min="13" max="13" width="8.5703125" hidden="1" customWidth="1"/>
    <col min="14" max="14" width="10.5703125" bestFit="1" customWidth="1"/>
    <col min="15" max="15" width="13.28515625" bestFit="1" customWidth="1"/>
    <col min="16" max="16" width="33.5703125" hidden="1" customWidth="1"/>
    <col min="17" max="17" width="11.7109375" hidden="1" customWidth="1"/>
    <col min="18" max="18" width="11.85546875" hidden="1" customWidth="1"/>
  </cols>
  <sheetData>
    <row r="1" spans="1:18" x14ac:dyDescent="0.25">
      <c r="A1" s="118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4.45" customHeight="1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18" ht="14.45" customHeight="1" x14ac:dyDescent="0.25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18" x14ac:dyDescent="0.25">
      <c r="A4" s="4"/>
      <c r="B4" s="4" t="s">
        <v>6</v>
      </c>
      <c r="C4" s="4" t="s">
        <v>30</v>
      </c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5" customHeight="1" x14ac:dyDescent="0.25">
      <c r="A5" s="4">
        <v>1</v>
      </c>
      <c r="B5" s="24" t="s">
        <v>26</v>
      </c>
      <c r="C5" s="24" t="s">
        <v>115</v>
      </c>
      <c r="D5" s="26" t="s">
        <v>275</v>
      </c>
      <c r="E5" s="26" t="s">
        <v>71</v>
      </c>
      <c r="F5" s="26" t="s">
        <v>344</v>
      </c>
      <c r="G5" s="33">
        <v>40</v>
      </c>
      <c r="H5" s="12">
        <f t="shared" ref="H5:H13" si="0">20*G5/51</f>
        <v>15.686274509803921</v>
      </c>
      <c r="I5" s="21">
        <v>48.2</v>
      </c>
      <c r="J5" s="21">
        <v>48.2</v>
      </c>
      <c r="K5" s="10">
        <f t="shared" ref="K5:K13" si="1">40*I5/J5</f>
        <v>40</v>
      </c>
      <c r="L5" s="21">
        <v>9.1</v>
      </c>
      <c r="M5" s="10">
        <f t="shared" ref="M5:M13" si="2">40*L5/10</f>
        <v>36.4</v>
      </c>
      <c r="N5" s="50">
        <f t="shared" ref="N5:N13" si="3">H5+K5+M5</f>
        <v>92.086274509803928</v>
      </c>
      <c r="O5" s="20" t="s">
        <v>53</v>
      </c>
      <c r="P5" s="26" t="s">
        <v>276</v>
      </c>
      <c r="Q5" s="20"/>
      <c r="R5" s="20"/>
    </row>
    <row r="6" spans="1:18" ht="15" customHeight="1" x14ac:dyDescent="0.25">
      <c r="A6" s="4">
        <v>2</v>
      </c>
      <c r="B6" s="23" t="s">
        <v>28</v>
      </c>
      <c r="C6" s="23" t="s">
        <v>280</v>
      </c>
      <c r="D6" s="25" t="s">
        <v>281</v>
      </c>
      <c r="E6" s="25" t="s">
        <v>77</v>
      </c>
      <c r="F6" s="26" t="s">
        <v>344</v>
      </c>
      <c r="G6" s="33">
        <v>38</v>
      </c>
      <c r="H6" s="12">
        <f t="shared" si="0"/>
        <v>14.901960784313726</v>
      </c>
      <c r="I6" s="21">
        <v>48.2</v>
      </c>
      <c r="J6" s="22">
        <v>50.01</v>
      </c>
      <c r="K6" s="10">
        <f t="shared" si="1"/>
        <v>38.552289542091586</v>
      </c>
      <c r="L6" s="21">
        <v>9.1999999999999993</v>
      </c>
      <c r="M6" s="10">
        <f t="shared" si="2"/>
        <v>36.799999999999997</v>
      </c>
      <c r="N6" s="50">
        <f t="shared" si="3"/>
        <v>90.254250326405312</v>
      </c>
      <c r="O6" s="69" t="s">
        <v>55</v>
      </c>
      <c r="P6" s="26" t="s">
        <v>276</v>
      </c>
      <c r="Q6" s="20"/>
      <c r="R6" s="20"/>
    </row>
    <row r="7" spans="1:18" ht="15" customHeight="1" x14ac:dyDescent="0.25">
      <c r="A7" s="4">
        <v>3</v>
      </c>
      <c r="B7" s="23" t="s">
        <v>25</v>
      </c>
      <c r="C7" s="24" t="s">
        <v>65</v>
      </c>
      <c r="D7" s="26" t="s">
        <v>177</v>
      </c>
      <c r="E7" s="26" t="s">
        <v>178</v>
      </c>
      <c r="F7" s="26" t="s">
        <v>343</v>
      </c>
      <c r="G7" s="33">
        <v>36</v>
      </c>
      <c r="H7" s="12">
        <f t="shared" si="0"/>
        <v>14.117647058823529</v>
      </c>
      <c r="I7" s="21">
        <v>42.4</v>
      </c>
      <c r="J7" s="21">
        <v>44</v>
      </c>
      <c r="K7" s="10">
        <f t="shared" si="1"/>
        <v>38.545454545454547</v>
      </c>
      <c r="L7" s="21">
        <v>9.1999999999999993</v>
      </c>
      <c r="M7" s="10">
        <f t="shared" si="2"/>
        <v>36.799999999999997</v>
      </c>
      <c r="N7" s="50">
        <f t="shared" si="3"/>
        <v>89.46310160427808</v>
      </c>
      <c r="O7" s="78" t="s">
        <v>53</v>
      </c>
      <c r="P7" s="26" t="s">
        <v>134</v>
      </c>
      <c r="Q7" s="20"/>
      <c r="R7" s="20"/>
    </row>
    <row r="8" spans="1:18" ht="15" customHeight="1" x14ac:dyDescent="0.25">
      <c r="A8" s="4">
        <v>4</v>
      </c>
      <c r="B8" s="23" t="s">
        <v>22</v>
      </c>
      <c r="C8" s="34"/>
      <c r="D8" s="26" t="s">
        <v>363</v>
      </c>
      <c r="E8" s="26" t="s">
        <v>71</v>
      </c>
      <c r="F8" s="26" t="s">
        <v>346</v>
      </c>
      <c r="G8" s="63">
        <v>48</v>
      </c>
      <c r="H8" s="58">
        <f t="shared" si="0"/>
        <v>18.823529411764707</v>
      </c>
      <c r="I8" s="21">
        <v>44</v>
      </c>
      <c r="J8" s="21">
        <v>53</v>
      </c>
      <c r="K8" s="60">
        <f t="shared" si="1"/>
        <v>33.20754716981132</v>
      </c>
      <c r="L8" s="21">
        <v>8.3000000000000007</v>
      </c>
      <c r="M8" s="60">
        <f t="shared" si="2"/>
        <v>33.200000000000003</v>
      </c>
      <c r="N8" s="50">
        <f t="shared" si="3"/>
        <v>85.231076581576033</v>
      </c>
      <c r="O8" s="78" t="s">
        <v>53</v>
      </c>
      <c r="P8" s="26" t="s">
        <v>366</v>
      </c>
      <c r="Q8" s="34"/>
      <c r="R8" s="34"/>
    </row>
    <row r="9" spans="1:18" ht="15" customHeight="1" x14ac:dyDescent="0.25">
      <c r="A9" s="4">
        <v>5</v>
      </c>
      <c r="B9" s="24" t="s">
        <v>29</v>
      </c>
      <c r="C9" s="24" t="s">
        <v>179</v>
      </c>
      <c r="D9" s="26" t="s">
        <v>180</v>
      </c>
      <c r="E9" s="26" t="s">
        <v>181</v>
      </c>
      <c r="F9" s="26" t="s">
        <v>343</v>
      </c>
      <c r="G9" s="33">
        <v>47</v>
      </c>
      <c r="H9" s="12">
        <f t="shared" si="0"/>
        <v>18.431372549019606</v>
      </c>
      <c r="I9" s="21">
        <v>42.4</v>
      </c>
      <c r="J9" s="21">
        <v>42.4</v>
      </c>
      <c r="K9" s="10">
        <f t="shared" si="1"/>
        <v>40</v>
      </c>
      <c r="L9" s="21">
        <v>9</v>
      </c>
      <c r="M9" s="10">
        <f t="shared" si="2"/>
        <v>36</v>
      </c>
      <c r="N9" s="50">
        <f t="shared" si="3"/>
        <v>94.431372549019613</v>
      </c>
      <c r="O9" s="20" t="s">
        <v>53</v>
      </c>
      <c r="P9" s="26" t="s">
        <v>134</v>
      </c>
      <c r="Q9" s="20"/>
      <c r="R9" s="20"/>
    </row>
    <row r="10" spans="1:18" ht="15" customHeight="1" x14ac:dyDescent="0.25">
      <c r="A10" s="4">
        <v>6</v>
      </c>
      <c r="B10" s="23" t="s">
        <v>23</v>
      </c>
      <c r="C10" s="24" t="s">
        <v>331</v>
      </c>
      <c r="D10" s="26" t="s">
        <v>332</v>
      </c>
      <c r="E10" s="26" t="s">
        <v>78</v>
      </c>
      <c r="F10" s="55" t="s">
        <v>283</v>
      </c>
      <c r="G10" s="32">
        <v>36</v>
      </c>
      <c r="H10" s="39">
        <f t="shared" si="0"/>
        <v>14.117647058823529</v>
      </c>
      <c r="I10" s="40">
        <v>40.1</v>
      </c>
      <c r="J10" s="40">
        <v>45.5</v>
      </c>
      <c r="K10" s="42">
        <f t="shared" si="1"/>
        <v>35.252747252747255</v>
      </c>
      <c r="L10" s="40">
        <v>9.6</v>
      </c>
      <c r="M10" s="42">
        <f t="shared" si="2"/>
        <v>38.4</v>
      </c>
      <c r="N10" s="50">
        <f t="shared" si="3"/>
        <v>87.770394311570783</v>
      </c>
      <c r="O10" s="85" t="s">
        <v>79</v>
      </c>
      <c r="P10" s="26" t="s">
        <v>299</v>
      </c>
      <c r="Q10" s="34"/>
      <c r="R10" s="34"/>
    </row>
    <row r="11" spans="1:18" ht="15" customHeight="1" x14ac:dyDescent="0.25">
      <c r="A11" s="4">
        <v>7</v>
      </c>
      <c r="B11" s="23" t="s">
        <v>24</v>
      </c>
      <c r="C11" s="24" t="s">
        <v>327</v>
      </c>
      <c r="D11" s="25" t="s">
        <v>328</v>
      </c>
      <c r="E11" s="25" t="s">
        <v>74</v>
      </c>
      <c r="F11" s="55" t="s">
        <v>283</v>
      </c>
      <c r="G11" s="32">
        <v>35</v>
      </c>
      <c r="H11" s="39">
        <f t="shared" si="0"/>
        <v>13.725490196078431</v>
      </c>
      <c r="I11" s="40">
        <v>40.1</v>
      </c>
      <c r="J11" s="40">
        <v>42.3</v>
      </c>
      <c r="K11" s="42">
        <f t="shared" si="1"/>
        <v>37.919621749408989</v>
      </c>
      <c r="L11" s="40">
        <v>10</v>
      </c>
      <c r="M11" s="42">
        <f t="shared" si="2"/>
        <v>40</v>
      </c>
      <c r="N11" s="50">
        <f t="shared" si="3"/>
        <v>91.645111945487429</v>
      </c>
      <c r="O11" s="78" t="s">
        <v>53</v>
      </c>
      <c r="P11" s="26" t="s">
        <v>299</v>
      </c>
      <c r="Q11" s="20"/>
      <c r="R11" s="20"/>
    </row>
    <row r="12" spans="1:18" ht="15" customHeight="1" x14ac:dyDescent="0.25">
      <c r="A12" s="4">
        <v>8</v>
      </c>
      <c r="B12" s="23" t="s">
        <v>21</v>
      </c>
      <c r="C12" s="24" t="s">
        <v>329</v>
      </c>
      <c r="D12" s="26" t="s">
        <v>330</v>
      </c>
      <c r="E12" s="26" t="s">
        <v>80</v>
      </c>
      <c r="F12" s="55" t="s">
        <v>283</v>
      </c>
      <c r="G12" s="32">
        <v>26</v>
      </c>
      <c r="H12" s="39">
        <f t="shared" si="0"/>
        <v>10.196078431372548</v>
      </c>
      <c r="I12" s="40">
        <v>40.1</v>
      </c>
      <c r="J12" s="40">
        <v>40.1</v>
      </c>
      <c r="K12" s="42">
        <f t="shared" si="1"/>
        <v>40</v>
      </c>
      <c r="L12" s="40">
        <v>9.6999999999999993</v>
      </c>
      <c r="M12" s="42">
        <f t="shared" si="2"/>
        <v>38.799999999999997</v>
      </c>
      <c r="N12" s="50">
        <f t="shared" si="3"/>
        <v>88.996078431372553</v>
      </c>
      <c r="O12" s="69" t="s">
        <v>55</v>
      </c>
      <c r="P12" s="26" t="s">
        <v>299</v>
      </c>
      <c r="Q12" s="34"/>
      <c r="R12" s="34"/>
    </row>
    <row r="13" spans="1:18" x14ac:dyDescent="0.25">
      <c r="A13" s="4">
        <v>9</v>
      </c>
      <c r="C13" s="24" t="s">
        <v>277</v>
      </c>
      <c r="D13" s="26" t="s">
        <v>278</v>
      </c>
      <c r="E13" s="26" t="s">
        <v>279</v>
      </c>
      <c r="F13" s="26" t="s">
        <v>344</v>
      </c>
      <c r="G13" s="33">
        <v>38</v>
      </c>
      <c r="H13" s="12">
        <f t="shared" si="0"/>
        <v>14.901960784313726</v>
      </c>
      <c r="I13" s="21">
        <v>48.2</v>
      </c>
      <c r="J13" s="21">
        <v>51.21</v>
      </c>
      <c r="K13" s="10">
        <f t="shared" si="1"/>
        <v>37.648896699863307</v>
      </c>
      <c r="L13" s="21">
        <v>9.1</v>
      </c>
      <c r="M13" s="10">
        <f t="shared" si="2"/>
        <v>36.4</v>
      </c>
      <c r="N13" s="50">
        <f t="shared" si="3"/>
        <v>88.950857484177021</v>
      </c>
      <c r="O13" s="51" t="s">
        <v>55</v>
      </c>
      <c r="P13" s="26" t="s">
        <v>276</v>
      </c>
      <c r="Q13" s="20"/>
      <c r="R13" s="20"/>
    </row>
  </sheetData>
  <autoFilter ref="C4:R13">
    <sortState ref="C5:R13">
      <sortCondition ref="D4:D13"/>
    </sortState>
  </autoFilter>
  <mergeCells count="7">
    <mergeCell ref="A1:R1"/>
    <mergeCell ref="I2:K2"/>
    <mergeCell ref="L2:M2"/>
    <mergeCell ref="I3:K3"/>
    <mergeCell ref="L3:M3"/>
    <mergeCell ref="G2:H2"/>
    <mergeCell ref="G3:H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zoomScale="80" zoomScaleNormal="80" workbookViewId="0">
      <selection activeCell="E25" sqref="E25"/>
    </sheetView>
  </sheetViews>
  <sheetFormatPr defaultRowHeight="15" x14ac:dyDescent="0.25"/>
  <cols>
    <col min="1" max="1" width="3.42578125" bestFit="1" customWidth="1"/>
    <col min="2" max="2" width="13.28515625" hidden="1" customWidth="1"/>
    <col min="3" max="3" width="6.7109375" hidden="1" customWidth="1"/>
    <col min="4" max="4" width="16.42578125" bestFit="1" customWidth="1"/>
    <col min="5" max="5" width="11.28515625" bestFit="1" customWidth="1"/>
    <col min="6" max="6" width="21.7109375" customWidth="1"/>
    <col min="7" max="7" width="6.42578125" hidden="1" customWidth="1"/>
    <col min="8" max="8" width="8.85546875" hidden="1" customWidth="1"/>
    <col min="9" max="9" width="6.85546875" hidden="1" customWidth="1"/>
    <col min="10" max="10" width="7.5703125" hidden="1" customWidth="1"/>
    <col min="11" max="11" width="9.5703125" hidden="1" customWidth="1"/>
    <col min="12" max="12" width="6.42578125" hidden="1" customWidth="1"/>
    <col min="13" max="13" width="8.5703125" hidden="1" customWidth="1"/>
    <col min="14" max="14" width="10.5703125" bestFit="1" customWidth="1"/>
    <col min="15" max="15" width="18.140625" bestFit="1" customWidth="1"/>
    <col min="16" max="16" width="33.7109375" hidden="1" customWidth="1"/>
    <col min="17" max="18" width="13.7109375" hidden="1" customWidth="1"/>
  </cols>
  <sheetData>
    <row r="1" spans="1:20" x14ac:dyDescent="0.25">
      <c r="A1" s="118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4.45" customHeight="1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20" ht="14.45" customHeight="1" x14ac:dyDescent="0.25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20" x14ac:dyDescent="0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20" ht="15" customHeight="1" x14ac:dyDescent="0.25">
      <c r="A5" s="1">
        <v>1</v>
      </c>
      <c r="B5" s="24" t="s">
        <v>28</v>
      </c>
      <c r="C5" s="24" t="s">
        <v>183</v>
      </c>
      <c r="D5" s="26" t="s">
        <v>187</v>
      </c>
      <c r="E5" s="26" t="s">
        <v>130</v>
      </c>
      <c r="F5" s="26" t="s">
        <v>343</v>
      </c>
      <c r="G5" s="31">
        <v>42</v>
      </c>
      <c r="H5" s="12">
        <f t="shared" ref="H5:H16" si="0">20*G5/51</f>
        <v>16.470588235294116</v>
      </c>
      <c r="I5" s="21">
        <v>38</v>
      </c>
      <c r="J5" s="21">
        <v>41.4</v>
      </c>
      <c r="K5" s="10">
        <f>40*I5/J5</f>
        <v>36.714975845410628</v>
      </c>
      <c r="L5" s="21">
        <v>9.4</v>
      </c>
      <c r="M5" s="10">
        <f t="shared" ref="M5:M16" si="1">40*L5/10</f>
        <v>37.6</v>
      </c>
      <c r="N5" s="9">
        <f t="shared" ref="N5:N16" si="2">H5+K5+M5</f>
        <v>90.785564080704745</v>
      </c>
      <c r="O5" s="19" t="s">
        <v>79</v>
      </c>
      <c r="P5" s="26" t="s">
        <v>134</v>
      </c>
      <c r="Q5" s="20"/>
      <c r="R5" s="20"/>
    </row>
    <row r="6" spans="1:20" ht="15" customHeight="1" x14ac:dyDescent="0.25">
      <c r="A6" s="4">
        <v>2</v>
      </c>
      <c r="B6" s="23" t="s">
        <v>24</v>
      </c>
      <c r="C6" s="24" t="s">
        <v>65</v>
      </c>
      <c r="D6" s="26" t="s">
        <v>66</v>
      </c>
      <c r="E6" s="26" t="s">
        <v>61</v>
      </c>
      <c r="F6" s="26" t="s">
        <v>340</v>
      </c>
      <c r="G6" s="31">
        <v>49</v>
      </c>
      <c r="H6" s="12">
        <f t="shared" si="0"/>
        <v>19.215686274509803</v>
      </c>
      <c r="I6" s="21" t="s">
        <v>67</v>
      </c>
      <c r="J6" s="22" t="s">
        <v>68</v>
      </c>
      <c r="K6" s="10">
        <v>39.200000000000003</v>
      </c>
      <c r="L6" s="21">
        <v>9</v>
      </c>
      <c r="M6" s="10">
        <f t="shared" si="1"/>
        <v>36</v>
      </c>
      <c r="N6" s="9">
        <f t="shared" si="2"/>
        <v>94.41568627450981</v>
      </c>
      <c r="O6" s="20" t="s">
        <v>53</v>
      </c>
      <c r="P6" s="26" t="s">
        <v>54</v>
      </c>
      <c r="Q6" s="20"/>
      <c r="R6" s="20"/>
    </row>
    <row r="7" spans="1:20" ht="15" customHeight="1" x14ac:dyDescent="0.25">
      <c r="A7" s="4">
        <v>3</v>
      </c>
      <c r="B7" s="23" t="s">
        <v>32</v>
      </c>
      <c r="C7" s="23" t="s">
        <v>179</v>
      </c>
      <c r="D7" s="25" t="s">
        <v>185</v>
      </c>
      <c r="E7" s="25" t="s">
        <v>72</v>
      </c>
      <c r="F7" s="26" t="s">
        <v>343</v>
      </c>
      <c r="G7" s="31">
        <v>49</v>
      </c>
      <c r="H7" s="12">
        <f t="shared" si="0"/>
        <v>19.215686274509803</v>
      </c>
      <c r="I7" s="21">
        <v>38</v>
      </c>
      <c r="J7" s="21">
        <v>41.22</v>
      </c>
      <c r="K7" s="10">
        <f t="shared" ref="K7:K16" si="3">40*I7/J7</f>
        <v>36.8753032508491</v>
      </c>
      <c r="L7" s="21">
        <v>9.8000000000000007</v>
      </c>
      <c r="M7" s="10">
        <f t="shared" si="1"/>
        <v>39.200000000000003</v>
      </c>
      <c r="N7" s="9">
        <f t="shared" si="2"/>
        <v>95.29098952535891</v>
      </c>
      <c r="O7" s="19" t="s">
        <v>55</v>
      </c>
      <c r="P7" s="25" t="s">
        <v>134</v>
      </c>
      <c r="Q7" s="20"/>
      <c r="R7" s="20"/>
    </row>
    <row r="8" spans="1:20" ht="15" customHeight="1" x14ac:dyDescent="0.25">
      <c r="A8" s="4">
        <v>4</v>
      </c>
      <c r="B8" s="24" t="s">
        <v>22</v>
      </c>
      <c r="C8" s="34"/>
      <c r="D8" s="26" t="s">
        <v>364</v>
      </c>
      <c r="E8" s="26" t="s">
        <v>365</v>
      </c>
      <c r="F8" s="83" t="s">
        <v>346</v>
      </c>
      <c r="G8" s="31">
        <v>68</v>
      </c>
      <c r="H8" s="58">
        <f t="shared" si="0"/>
        <v>26.666666666666668</v>
      </c>
      <c r="I8" s="21">
        <v>44</v>
      </c>
      <c r="J8" s="59">
        <v>53</v>
      </c>
      <c r="K8" s="60">
        <f t="shared" si="3"/>
        <v>33.20754716981132</v>
      </c>
      <c r="L8" s="21">
        <v>8.3000000000000007</v>
      </c>
      <c r="M8" s="60">
        <f t="shared" si="1"/>
        <v>33.200000000000003</v>
      </c>
      <c r="N8" s="61">
        <f t="shared" si="2"/>
        <v>93.074213836477995</v>
      </c>
      <c r="O8" s="20" t="s">
        <v>53</v>
      </c>
      <c r="P8" s="26" t="s">
        <v>366</v>
      </c>
      <c r="Q8" s="34"/>
      <c r="R8" s="34"/>
    </row>
    <row r="9" spans="1:20" ht="15" customHeight="1" x14ac:dyDescent="0.25">
      <c r="A9" s="4">
        <v>5</v>
      </c>
      <c r="B9" s="24" t="s">
        <v>21</v>
      </c>
      <c r="C9" s="24" t="s">
        <v>192</v>
      </c>
      <c r="D9" s="26" t="s">
        <v>193</v>
      </c>
      <c r="E9" s="26" t="s">
        <v>103</v>
      </c>
      <c r="F9" s="26" t="s">
        <v>343</v>
      </c>
      <c r="G9" s="31">
        <v>48</v>
      </c>
      <c r="H9" s="12">
        <f t="shared" si="0"/>
        <v>18.823529411764707</v>
      </c>
      <c r="I9" s="21">
        <v>38</v>
      </c>
      <c r="J9" s="22">
        <v>38.450000000000003</v>
      </c>
      <c r="K9" s="10">
        <f t="shared" si="3"/>
        <v>39.531859557867357</v>
      </c>
      <c r="L9" s="21">
        <v>7.8</v>
      </c>
      <c r="M9" s="10">
        <f t="shared" si="1"/>
        <v>31.2</v>
      </c>
      <c r="N9" s="9">
        <f t="shared" si="2"/>
        <v>89.555388969632062</v>
      </c>
      <c r="O9" s="20" t="s">
        <v>79</v>
      </c>
      <c r="P9" s="26" t="s">
        <v>134</v>
      </c>
      <c r="Q9" s="20"/>
      <c r="R9" s="20"/>
    </row>
    <row r="10" spans="1:20" ht="15" customHeight="1" x14ac:dyDescent="0.25">
      <c r="A10" s="4">
        <v>6</v>
      </c>
      <c r="B10" s="24" t="s">
        <v>23</v>
      </c>
      <c r="C10" s="34"/>
      <c r="D10" s="26" t="s">
        <v>339</v>
      </c>
      <c r="E10" s="26" t="s">
        <v>128</v>
      </c>
      <c r="F10" s="26" t="s">
        <v>336</v>
      </c>
      <c r="G10" s="31">
        <v>44</v>
      </c>
      <c r="H10" s="12">
        <f t="shared" si="0"/>
        <v>17.254901960784313</v>
      </c>
      <c r="I10" s="21">
        <v>38</v>
      </c>
      <c r="J10" s="22">
        <v>38</v>
      </c>
      <c r="K10" s="10">
        <f t="shared" si="3"/>
        <v>40</v>
      </c>
      <c r="L10" s="21">
        <v>8.5</v>
      </c>
      <c r="M10" s="10">
        <f t="shared" si="1"/>
        <v>34</v>
      </c>
      <c r="N10" s="9">
        <f t="shared" si="2"/>
        <v>91.254901960784309</v>
      </c>
      <c r="O10" s="20" t="s">
        <v>53</v>
      </c>
      <c r="P10" s="26" t="s">
        <v>337</v>
      </c>
      <c r="Q10" s="26" t="s">
        <v>337</v>
      </c>
      <c r="R10" s="26" t="s">
        <v>337</v>
      </c>
    </row>
    <row r="11" spans="1:20" ht="15" customHeight="1" x14ac:dyDescent="0.25">
      <c r="A11" s="1">
        <v>7</v>
      </c>
      <c r="B11" s="24" t="s">
        <v>29</v>
      </c>
      <c r="C11" s="24" t="s">
        <v>190</v>
      </c>
      <c r="D11" s="26" t="s">
        <v>191</v>
      </c>
      <c r="E11" s="26" t="s">
        <v>83</v>
      </c>
      <c r="F11" s="26" t="s">
        <v>343</v>
      </c>
      <c r="G11" s="31">
        <v>45</v>
      </c>
      <c r="H11" s="12">
        <f t="shared" si="0"/>
        <v>17.647058823529413</v>
      </c>
      <c r="I11" s="21">
        <v>38</v>
      </c>
      <c r="J11" s="21">
        <v>40</v>
      </c>
      <c r="K11" s="10">
        <f t="shared" si="3"/>
        <v>38</v>
      </c>
      <c r="L11" s="21">
        <v>8.3000000000000007</v>
      </c>
      <c r="M11" s="10">
        <f t="shared" si="1"/>
        <v>33.200000000000003</v>
      </c>
      <c r="N11" s="9">
        <f t="shared" si="2"/>
        <v>88.847058823529409</v>
      </c>
      <c r="O11" s="19" t="s">
        <v>79</v>
      </c>
      <c r="P11" s="26" t="s">
        <v>134</v>
      </c>
      <c r="Q11" s="20"/>
      <c r="R11" s="20"/>
    </row>
    <row r="12" spans="1:20" ht="15" customHeight="1" x14ac:dyDescent="0.25">
      <c r="A12" s="4">
        <v>8</v>
      </c>
      <c r="B12" s="23" t="s">
        <v>31</v>
      </c>
      <c r="C12" s="24" t="s">
        <v>217</v>
      </c>
      <c r="D12" s="26" t="s">
        <v>218</v>
      </c>
      <c r="E12" s="26" t="s">
        <v>89</v>
      </c>
      <c r="F12" s="38" t="s">
        <v>203</v>
      </c>
      <c r="G12" s="31">
        <v>32</v>
      </c>
      <c r="H12" s="12">
        <f t="shared" si="0"/>
        <v>12.549019607843137</v>
      </c>
      <c r="I12" s="21">
        <v>45.38</v>
      </c>
      <c r="J12" s="22">
        <v>45.38</v>
      </c>
      <c r="K12" s="10">
        <f t="shared" si="3"/>
        <v>40</v>
      </c>
      <c r="L12" s="21">
        <v>7.5</v>
      </c>
      <c r="M12" s="10">
        <f t="shared" si="1"/>
        <v>30</v>
      </c>
      <c r="N12" s="9">
        <f t="shared" si="2"/>
        <v>82.549019607843135</v>
      </c>
      <c r="O12" s="20" t="s">
        <v>53</v>
      </c>
      <c r="P12" s="26" t="s">
        <v>204</v>
      </c>
      <c r="Q12" s="20"/>
      <c r="R12" s="20"/>
    </row>
    <row r="13" spans="1:20" ht="15" customHeight="1" x14ac:dyDescent="0.25">
      <c r="A13" s="4">
        <v>9</v>
      </c>
      <c r="B13" s="24" t="s">
        <v>25</v>
      </c>
      <c r="C13" s="23" t="s">
        <v>182</v>
      </c>
      <c r="D13" s="25" t="s">
        <v>186</v>
      </c>
      <c r="E13" s="25" t="s">
        <v>106</v>
      </c>
      <c r="F13" s="62" t="s">
        <v>343</v>
      </c>
      <c r="G13" s="31">
        <v>43</v>
      </c>
      <c r="H13" s="12">
        <f t="shared" si="0"/>
        <v>16.862745098039216</v>
      </c>
      <c r="I13" s="21">
        <v>38</v>
      </c>
      <c r="J13" s="21">
        <v>42</v>
      </c>
      <c r="K13" s="10">
        <f t="shared" si="3"/>
        <v>36.19047619047619</v>
      </c>
      <c r="L13" s="21">
        <v>9.6999999999999993</v>
      </c>
      <c r="M13" s="10">
        <f t="shared" si="1"/>
        <v>38.799999999999997</v>
      </c>
      <c r="N13" s="9">
        <f t="shared" si="2"/>
        <v>91.8532212885154</v>
      </c>
      <c r="O13" s="19" t="s">
        <v>79</v>
      </c>
      <c r="P13" s="25" t="s">
        <v>134</v>
      </c>
      <c r="Q13" s="20"/>
      <c r="R13" s="20"/>
    </row>
    <row r="14" spans="1:20" ht="15" customHeight="1" x14ac:dyDescent="0.25">
      <c r="A14" s="1">
        <v>10</v>
      </c>
      <c r="B14" s="24" t="s">
        <v>27</v>
      </c>
      <c r="C14" s="24" t="s">
        <v>325</v>
      </c>
      <c r="D14" s="26" t="s">
        <v>326</v>
      </c>
      <c r="E14" s="26" t="s">
        <v>126</v>
      </c>
      <c r="F14" s="55" t="s">
        <v>283</v>
      </c>
      <c r="G14" s="56">
        <v>40</v>
      </c>
      <c r="H14" s="39">
        <f t="shared" si="0"/>
        <v>15.686274509803921</v>
      </c>
      <c r="I14" s="40">
        <v>39.5</v>
      </c>
      <c r="J14" s="41">
        <v>39.5</v>
      </c>
      <c r="K14" s="42">
        <f t="shared" si="3"/>
        <v>40</v>
      </c>
      <c r="L14" s="40">
        <v>9.4</v>
      </c>
      <c r="M14" s="42">
        <f t="shared" si="1"/>
        <v>37.6</v>
      </c>
      <c r="N14" s="43">
        <f t="shared" si="2"/>
        <v>93.286274509803917</v>
      </c>
      <c r="O14" s="20" t="s">
        <v>53</v>
      </c>
      <c r="P14" s="26" t="s">
        <v>299</v>
      </c>
      <c r="Q14" s="30"/>
      <c r="R14" s="20"/>
    </row>
    <row r="15" spans="1:20" ht="15" customHeight="1" x14ac:dyDescent="0.25">
      <c r="A15" s="1">
        <v>11</v>
      </c>
      <c r="B15" s="35" t="s">
        <v>26</v>
      </c>
      <c r="C15" s="24" t="s">
        <v>188</v>
      </c>
      <c r="D15" s="26" t="s">
        <v>189</v>
      </c>
      <c r="E15" s="26" t="s">
        <v>86</v>
      </c>
      <c r="F15" s="26" t="s">
        <v>343</v>
      </c>
      <c r="G15" s="31">
        <v>48</v>
      </c>
      <c r="H15" s="12">
        <f t="shared" si="0"/>
        <v>18.823529411764707</v>
      </c>
      <c r="I15" s="21">
        <v>38</v>
      </c>
      <c r="J15" s="21">
        <v>38.200000000000003</v>
      </c>
      <c r="K15" s="10">
        <f t="shared" si="3"/>
        <v>39.790575916230367</v>
      </c>
      <c r="L15" s="21">
        <v>8.8000000000000007</v>
      </c>
      <c r="M15" s="10">
        <f t="shared" si="1"/>
        <v>35.200000000000003</v>
      </c>
      <c r="N15" s="9">
        <f t="shared" si="2"/>
        <v>93.81410532799508</v>
      </c>
      <c r="O15" s="19" t="s">
        <v>79</v>
      </c>
      <c r="P15" s="26" t="s">
        <v>134</v>
      </c>
      <c r="Q15" s="20"/>
      <c r="R15" s="20"/>
    </row>
    <row r="16" spans="1:20" x14ac:dyDescent="0.25">
      <c r="A16" s="1">
        <v>12</v>
      </c>
      <c r="C16" s="24" t="s">
        <v>65</v>
      </c>
      <c r="D16" s="26" t="s">
        <v>184</v>
      </c>
      <c r="E16" s="26" t="s">
        <v>127</v>
      </c>
      <c r="F16" s="26" t="s">
        <v>343</v>
      </c>
      <c r="G16" s="31">
        <v>50</v>
      </c>
      <c r="H16" s="12">
        <f t="shared" si="0"/>
        <v>19.607843137254903</v>
      </c>
      <c r="I16" s="21">
        <v>38</v>
      </c>
      <c r="J16" s="22">
        <v>38</v>
      </c>
      <c r="K16" s="10">
        <f t="shared" si="3"/>
        <v>40</v>
      </c>
      <c r="L16" s="21">
        <v>10</v>
      </c>
      <c r="M16" s="10">
        <f t="shared" si="1"/>
        <v>40</v>
      </c>
      <c r="N16" s="9">
        <f t="shared" si="2"/>
        <v>99.607843137254903</v>
      </c>
      <c r="O16" s="20" t="s">
        <v>380</v>
      </c>
      <c r="P16" s="26" t="s">
        <v>134</v>
      </c>
      <c r="Q16" s="20"/>
      <c r="R16" s="20"/>
    </row>
    <row r="17" spans="1:15" x14ac:dyDescent="0.25">
      <c r="A17" s="1">
        <v>13</v>
      </c>
      <c r="D17" s="25" t="s">
        <v>378</v>
      </c>
      <c r="E17" s="25" t="s">
        <v>379</v>
      </c>
      <c r="F17" s="26" t="s">
        <v>343</v>
      </c>
      <c r="G17" s="110">
        <v>38154</v>
      </c>
      <c r="H17" s="111" t="s">
        <v>343</v>
      </c>
      <c r="O17" s="112" t="s">
        <v>381</v>
      </c>
    </row>
  </sheetData>
  <autoFilter ref="C4:R16">
    <sortState ref="C5:R16">
      <sortCondition ref="D4:D16"/>
    </sortState>
  </autoFilter>
  <mergeCells count="7">
    <mergeCell ref="L2:M2"/>
    <mergeCell ref="I3:K3"/>
    <mergeCell ref="L3:M3"/>
    <mergeCell ref="A1:T1"/>
    <mergeCell ref="G2:H2"/>
    <mergeCell ref="G3:H3"/>
    <mergeCell ref="I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activeCell="E17" sqref="E17"/>
    </sheetView>
  </sheetViews>
  <sheetFormatPr defaultRowHeight="15" x14ac:dyDescent="0.25"/>
  <cols>
    <col min="1" max="1" width="3.140625" bestFit="1" customWidth="1"/>
    <col min="2" max="2" width="11.7109375" hidden="1" customWidth="1"/>
    <col min="3" max="3" width="9.5703125" hidden="1" customWidth="1"/>
    <col min="4" max="4" width="14.5703125" bestFit="1" customWidth="1"/>
    <col min="5" max="5" width="9.42578125" customWidth="1"/>
    <col min="6" max="6" width="21" bestFit="1" customWidth="1"/>
    <col min="7" max="7" width="5.7109375" hidden="1" customWidth="1"/>
    <col min="8" max="8" width="8.28515625" hidden="1" customWidth="1"/>
    <col min="9" max="9" width="6.5703125" hidden="1" customWidth="1"/>
    <col min="10" max="10" width="8.85546875" hidden="1" customWidth="1"/>
    <col min="11" max="11" width="10.7109375" hidden="1" customWidth="1"/>
    <col min="12" max="12" width="9.7109375" hidden="1" customWidth="1"/>
    <col min="13" max="13" width="10.7109375" hidden="1" customWidth="1"/>
    <col min="14" max="14" width="10.5703125" bestFit="1" customWidth="1"/>
    <col min="15" max="15" width="16" bestFit="1" customWidth="1"/>
    <col min="16" max="16" width="30.42578125" hidden="1" customWidth="1"/>
    <col min="17" max="17" width="11.7109375" hidden="1" customWidth="1"/>
    <col min="18" max="18" width="11.85546875" hidden="1" customWidth="1"/>
  </cols>
  <sheetData>
    <row r="1" spans="1:18" x14ac:dyDescent="0.25">
      <c r="A1" s="118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4.45" customHeight="1" x14ac:dyDescent="0.25">
      <c r="A2" s="4" t="s">
        <v>0</v>
      </c>
      <c r="B2" s="4"/>
      <c r="C2" s="4"/>
      <c r="D2" s="4"/>
      <c r="E2" s="4"/>
      <c r="F2" s="4" t="s">
        <v>1</v>
      </c>
      <c r="G2" s="120" t="s">
        <v>10</v>
      </c>
      <c r="H2" s="121"/>
      <c r="I2" s="122" t="s">
        <v>11</v>
      </c>
      <c r="J2" s="123"/>
      <c r="K2" s="124"/>
      <c r="L2" s="125" t="s">
        <v>12</v>
      </c>
      <c r="M2" s="126"/>
      <c r="N2" s="2" t="s">
        <v>2</v>
      </c>
      <c r="O2" s="4" t="s">
        <v>3</v>
      </c>
      <c r="P2" s="4" t="s">
        <v>4</v>
      </c>
      <c r="Q2" s="11" t="s">
        <v>16</v>
      </c>
      <c r="R2" s="11" t="s">
        <v>17</v>
      </c>
    </row>
    <row r="3" spans="1:18" s="3" customFormat="1" ht="14.1" customHeight="1" x14ac:dyDescent="0.2">
      <c r="A3" s="4"/>
      <c r="B3" s="4"/>
      <c r="C3" s="4"/>
      <c r="D3" s="4"/>
      <c r="E3" s="4"/>
      <c r="F3" s="7" t="s">
        <v>5</v>
      </c>
      <c r="G3" s="127">
        <v>20</v>
      </c>
      <c r="H3" s="128"/>
      <c r="I3" s="127">
        <v>40</v>
      </c>
      <c r="J3" s="129"/>
      <c r="K3" s="128"/>
      <c r="L3" s="127">
        <v>40</v>
      </c>
      <c r="M3" s="128"/>
      <c r="N3" s="8">
        <v>100</v>
      </c>
      <c r="O3" s="4"/>
      <c r="P3" s="4"/>
      <c r="Q3" s="1"/>
      <c r="R3" s="1"/>
    </row>
    <row r="4" spans="1:18" s="3" customFormat="1" ht="14.25" x14ac:dyDescent="0.2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s="3" customFormat="1" ht="15" customHeight="1" x14ac:dyDescent="0.25">
      <c r="A5" s="1">
        <v>1</v>
      </c>
      <c r="B5" s="24" t="s">
        <v>38</v>
      </c>
      <c r="C5" s="24" t="s">
        <v>69</v>
      </c>
      <c r="D5" s="26" t="s">
        <v>194</v>
      </c>
      <c r="E5" s="26" t="s">
        <v>56</v>
      </c>
      <c r="F5" s="26" t="s">
        <v>343</v>
      </c>
      <c r="G5" s="32">
        <v>48</v>
      </c>
      <c r="H5" s="12">
        <f>20*G5/51</f>
        <v>18.823529411764707</v>
      </c>
      <c r="I5" s="21">
        <v>43</v>
      </c>
      <c r="J5" s="22">
        <v>43</v>
      </c>
      <c r="K5" s="10">
        <f>40*I5/J5</f>
        <v>40</v>
      </c>
      <c r="L5" s="21">
        <v>9.4</v>
      </c>
      <c r="M5" s="10">
        <f>40*L5/10</f>
        <v>37.6</v>
      </c>
      <c r="N5" s="9">
        <f>H5+K5+M5</f>
        <v>96.423529411764719</v>
      </c>
      <c r="O5" s="30" t="s">
        <v>53</v>
      </c>
      <c r="P5" s="26" t="s">
        <v>140</v>
      </c>
      <c r="Q5" s="20"/>
      <c r="R5" s="20"/>
    </row>
    <row r="6" spans="1:18" s="3" customFormat="1" ht="15" customHeight="1" x14ac:dyDescent="0.25">
      <c r="A6" s="4">
        <v>2</v>
      </c>
      <c r="B6" s="24" t="s">
        <v>34</v>
      </c>
      <c r="C6" s="71" t="s">
        <v>69</v>
      </c>
      <c r="D6" s="72" t="s">
        <v>70</v>
      </c>
      <c r="E6" s="72" t="s">
        <v>71</v>
      </c>
      <c r="F6" s="72" t="s">
        <v>340</v>
      </c>
      <c r="G6" s="88">
        <v>48</v>
      </c>
      <c r="H6" s="99">
        <f>20*G6/51</f>
        <v>18.823529411764707</v>
      </c>
      <c r="I6" s="100">
        <v>44.1</v>
      </c>
      <c r="J6" s="101">
        <v>44.1</v>
      </c>
      <c r="K6" s="102">
        <f>40*I6/J6</f>
        <v>40</v>
      </c>
      <c r="L6" s="100">
        <v>9.4</v>
      </c>
      <c r="M6" s="102">
        <f>40*L6/10</f>
        <v>37.6</v>
      </c>
      <c r="N6" s="108">
        <f>H6+K6+M6</f>
        <v>96.423529411764719</v>
      </c>
      <c r="O6" s="30" t="s">
        <v>53</v>
      </c>
      <c r="P6" s="72" t="s">
        <v>58</v>
      </c>
      <c r="Q6" s="20"/>
      <c r="R6" s="20"/>
    </row>
    <row r="7" spans="1:18" s="3" customFormat="1" ht="15" customHeight="1" x14ac:dyDescent="0.25">
      <c r="A7" s="4">
        <v>3</v>
      </c>
      <c r="B7" s="24" t="s">
        <v>33</v>
      </c>
      <c r="C7" s="70" t="s">
        <v>117</v>
      </c>
      <c r="D7" s="55" t="s">
        <v>118</v>
      </c>
      <c r="E7" s="55" t="s">
        <v>119</v>
      </c>
      <c r="F7" s="55" t="s">
        <v>341</v>
      </c>
      <c r="G7" s="89">
        <v>36</v>
      </c>
      <c r="H7" s="64">
        <f>20*G7/51</f>
        <v>14.117647058823529</v>
      </c>
      <c r="I7" s="65">
        <v>53.7</v>
      </c>
      <c r="J7" s="66">
        <v>50</v>
      </c>
      <c r="K7" s="67">
        <f>40*I7/J7</f>
        <v>42.96</v>
      </c>
      <c r="L7" s="65">
        <v>8.5</v>
      </c>
      <c r="M7" s="67">
        <f>40*L7/10</f>
        <v>34</v>
      </c>
      <c r="N7" s="68">
        <f>H7+K7+M7</f>
        <v>91.07764705882353</v>
      </c>
      <c r="O7" s="30" t="s">
        <v>53</v>
      </c>
      <c r="P7" s="55" t="s">
        <v>73</v>
      </c>
      <c r="Q7" s="20"/>
      <c r="R7" s="20"/>
    </row>
    <row r="8" spans="1:18" x14ac:dyDescent="0.25">
      <c r="A8" s="4">
        <v>4</v>
      </c>
      <c r="D8" s="111" t="s">
        <v>382</v>
      </c>
      <c r="E8" s="111" t="s">
        <v>78</v>
      </c>
      <c r="F8" s="55" t="s">
        <v>342</v>
      </c>
      <c r="G8" s="113">
        <v>37747</v>
      </c>
      <c r="H8" s="111" t="s">
        <v>342</v>
      </c>
      <c r="O8" s="114" t="s">
        <v>381</v>
      </c>
    </row>
  </sheetData>
  <autoFilter ref="C4:R7">
    <sortState ref="C5:R7">
      <sortCondition ref="D4:D7"/>
    </sortState>
  </autoFilter>
  <mergeCells count="7">
    <mergeCell ref="G2:H2"/>
    <mergeCell ref="G3:H3"/>
    <mergeCell ref="A1:R1"/>
    <mergeCell ref="I2:K2"/>
    <mergeCell ref="L2:M2"/>
    <mergeCell ref="I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класс юноши</vt:lpstr>
      <vt:lpstr>7 класс девушки</vt:lpstr>
      <vt:lpstr>8 класс юноши</vt:lpstr>
      <vt:lpstr>8 класс девушки</vt:lpstr>
      <vt:lpstr>9 класс юноши</vt:lpstr>
      <vt:lpstr>9 класс девушки</vt:lpstr>
      <vt:lpstr>10 класс девушки</vt:lpstr>
      <vt:lpstr>10 класс юноши</vt:lpstr>
      <vt:lpstr>11 класс девушки</vt:lpstr>
      <vt:lpstr>11 класс юноши</vt:lpstr>
    </vt:vector>
  </TitlesOfParts>
  <Company>ИМЦ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</dc:creator>
  <cp:lastModifiedBy>Arm</cp:lastModifiedBy>
  <cp:lastPrinted>2020-10-20T22:42:28Z</cp:lastPrinted>
  <dcterms:created xsi:type="dcterms:W3CDTF">2017-09-14T21:50:39Z</dcterms:created>
  <dcterms:modified xsi:type="dcterms:W3CDTF">2020-11-02T02:06:16Z</dcterms:modified>
</cp:coreProperties>
</file>