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0" windowWidth="14620" windowHeight="8130" firstSheet="3" activeTab="5"/>
  </bookViews>
  <sheets>
    <sheet name="9 класс девушки" sheetId="3" r:id="rId1"/>
    <sheet name="9 класс юноши" sheetId="4" r:id="rId2"/>
    <sheet name="10 класс девушки" sheetId="5" r:id="rId3"/>
    <sheet name="10 класс мальчики" sheetId="6" r:id="rId4"/>
    <sheet name="11 класс девушки" sheetId="7" r:id="rId5"/>
    <sheet name="11 класс мальчики" sheetId="8" r:id="rId6"/>
  </sheets>
  <definedNames>
    <definedName name="_xlnm._FilterDatabase" localSheetId="2" hidden="1">'10 класс девушки'!$A$5:$U$5</definedName>
    <definedName name="_xlnm._FilterDatabase" localSheetId="3" hidden="1">'10 класс мальчики'!$A$5:$U$5</definedName>
    <definedName name="_xlnm._FilterDatabase" localSheetId="4" hidden="1">'11 класс девушки'!$A$5:$U$5</definedName>
    <definedName name="_xlnm._FilterDatabase" localSheetId="5" hidden="1">'11 класс мальчики'!$A$5:$U$5</definedName>
    <definedName name="_xlnm._FilterDatabase" localSheetId="0" hidden="1">'9 класс девушки'!$A$5:$U$15</definedName>
    <definedName name="_xlnm._FilterDatabase" localSheetId="1" hidden="1">'9 класс юноши'!$A$5:$U$5</definedName>
  </definedNames>
  <calcPr calcId="145621"/>
</workbook>
</file>

<file path=xl/calcChain.xml><?xml version="1.0" encoding="utf-8"?>
<calcChain xmlns="http://schemas.openxmlformats.org/spreadsheetml/2006/main">
  <c r="N7" i="4" l="1"/>
  <c r="N8" i="4"/>
  <c r="N9" i="4"/>
  <c r="N10" i="4"/>
  <c r="N11" i="4"/>
  <c r="N12" i="4"/>
  <c r="N13" i="4"/>
  <c r="N15" i="4"/>
  <c r="N14" i="4"/>
  <c r="N16" i="4"/>
  <c r="N17" i="4"/>
  <c r="N18" i="4"/>
  <c r="N6" i="4"/>
  <c r="N8" i="8" l="1"/>
  <c r="N7" i="8"/>
  <c r="N13" i="8"/>
  <c r="N10" i="8"/>
  <c r="N15" i="8"/>
  <c r="N12" i="8"/>
  <c r="N11" i="8"/>
  <c r="N9" i="8"/>
  <c r="N17" i="8"/>
  <c r="N14" i="8"/>
  <c r="N6" i="8"/>
  <c r="N16" i="8"/>
  <c r="N8" i="7"/>
  <c r="N7" i="7"/>
  <c r="N14" i="7"/>
  <c r="N10" i="7"/>
  <c r="N13" i="7"/>
  <c r="N11" i="7"/>
  <c r="N6" i="7"/>
  <c r="N9" i="7"/>
  <c r="N12" i="7"/>
  <c r="N15" i="7"/>
  <c r="N9" i="5"/>
  <c r="N8" i="5"/>
  <c r="N7" i="5"/>
  <c r="N10" i="5"/>
  <c r="N11" i="5"/>
  <c r="N12" i="5"/>
  <c r="N13" i="5"/>
  <c r="N14" i="5"/>
  <c r="N6" i="5"/>
  <c r="N7" i="6"/>
  <c r="N8" i="6"/>
  <c r="N10" i="6"/>
  <c r="N9" i="6"/>
  <c r="N11" i="6"/>
  <c r="N12" i="6"/>
  <c r="N13" i="6"/>
  <c r="N14" i="6"/>
  <c r="N15" i="6"/>
  <c r="N16" i="6"/>
  <c r="N6" i="6"/>
  <c r="N8" i="3"/>
  <c r="N9" i="3"/>
  <c r="N10" i="3"/>
  <c r="N12" i="3"/>
  <c r="N7" i="3"/>
  <c r="N11" i="3"/>
  <c r="N6" i="3"/>
  <c r="N15" i="3"/>
  <c r="N14" i="3"/>
  <c r="N13" i="3"/>
  <c r="P15" i="3"/>
  <c r="K15" i="3"/>
  <c r="H15" i="3"/>
  <c r="P6" i="3"/>
  <c r="K6" i="3"/>
  <c r="H6" i="3"/>
  <c r="P11" i="3"/>
  <c r="K11" i="3"/>
  <c r="H11" i="3"/>
  <c r="P7" i="3"/>
  <c r="K7" i="3"/>
  <c r="H7" i="3"/>
  <c r="P12" i="3"/>
  <c r="K12" i="3"/>
  <c r="H12" i="3"/>
  <c r="P10" i="3"/>
  <c r="K10" i="3"/>
  <c r="H10" i="3"/>
  <c r="P9" i="3"/>
  <c r="K9" i="3"/>
  <c r="H9" i="3"/>
  <c r="P8" i="3"/>
  <c r="K8" i="3"/>
  <c r="H8" i="3"/>
  <c r="P13" i="3"/>
  <c r="K13" i="3"/>
  <c r="H13" i="3"/>
  <c r="P14" i="3"/>
  <c r="K14" i="3"/>
  <c r="H14" i="3"/>
  <c r="P18" i="4"/>
  <c r="K18" i="4"/>
  <c r="H18" i="4"/>
  <c r="P15" i="4"/>
  <c r="K15" i="4"/>
  <c r="H15" i="4"/>
  <c r="P11" i="4"/>
  <c r="K11" i="4"/>
  <c r="H11" i="4"/>
  <c r="P7" i="4"/>
  <c r="K7" i="4"/>
  <c r="H7" i="4"/>
  <c r="P6" i="4"/>
  <c r="K6" i="4"/>
  <c r="H6" i="4"/>
  <c r="P13" i="4"/>
  <c r="K13" i="4"/>
  <c r="H13" i="4"/>
  <c r="P17" i="4"/>
  <c r="K17" i="4"/>
  <c r="H17" i="4"/>
  <c r="Q17" i="4" s="1"/>
  <c r="P16" i="4"/>
  <c r="K16" i="4"/>
  <c r="H16" i="4"/>
  <c r="P9" i="4"/>
  <c r="K9" i="4"/>
  <c r="H9" i="4"/>
  <c r="P10" i="4"/>
  <c r="K10" i="4"/>
  <c r="H10" i="4"/>
  <c r="P8" i="4"/>
  <c r="K8" i="4"/>
  <c r="H8" i="4"/>
  <c r="P12" i="4"/>
  <c r="K12" i="4"/>
  <c r="H12" i="4"/>
  <c r="P14" i="4"/>
  <c r="K14" i="4"/>
  <c r="H14" i="4"/>
  <c r="P11" i="5"/>
  <c r="K11" i="5"/>
  <c r="H11" i="5"/>
  <c r="P8" i="5"/>
  <c r="K8" i="5"/>
  <c r="H8" i="5"/>
  <c r="P6" i="5"/>
  <c r="K6" i="5"/>
  <c r="H6" i="5"/>
  <c r="P7" i="5"/>
  <c r="K7" i="5"/>
  <c r="H7" i="5"/>
  <c r="P9" i="5"/>
  <c r="K9" i="5"/>
  <c r="H9" i="5"/>
  <c r="P13" i="5"/>
  <c r="K13" i="5"/>
  <c r="H13" i="5"/>
  <c r="P12" i="5"/>
  <c r="K12" i="5"/>
  <c r="H12" i="5"/>
  <c r="P10" i="5"/>
  <c r="K10" i="5"/>
  <c r="H10" i="5"/>
  <c r="P14" i="5"/>
  <c r="K14" i="5"/>
  <c r="H14" i="5"/>
  <c r="P12" i="6"/>
  <c r="K12" i="6"/>
  <c r="H12" i="6"/>
  <c r="P6" i="6"/>
  <c r="K6" i="6"/>
  <c r="H6" i="6"/>
  <c r="P15" i="6"/>
  <c r="K15" i="6"/>
  <c r="H15" i="6"/>
  <c r="P16" i="6"/>
  <c r="K16" i="6"/>
  <c r="H16" i="6"/>
  <c r="P14" i="6"/>
  <c r="K14" i="6"/>
  <c r="H14" i="6"/>
  <c r="P7" i="6"/>
  <c r="K7" i="6"/>
  <c r="H7" i="6"/>
  <c r="P11" i="6"/>
  <c r="K11" i="6"/>
  <c r="H11" i="6"/>
  <c r="P9" i="6"/>
  <c r="K9" i="6"/>
  <c r="H9" i="6"/>
  <c r="P8" i="6"/>
  <c r="K8" i="6"/>
  <c r="H8" i="6"/>
  <c r="P13" i="6"/>
  <c r="K13" i="6"/>
  <c r="H13" i="6"/>
  <c r="P10" i="6"/>
  <c r="K10" i="6"/>
  <c r="H10" i="6"/>
  <c r="P12" i="7"/>
  <c r="K12" i="7"/>
  <c r="H12" i="7"/>
  <c r="P9" i="7"/>
  <c r="K9" i="7"/>
  <c r="H9" i="7"/>
  <c r="P6" i="7"/>
  <c r="K6" i="7"/>
  <c r="H6" i="7"/>
  <c r="P11" i="7"/>
  <c r="K11" i="7"/>
  <c r="H11" i="7"/>
  <c r="P13" i="7"/>
  <c r="K13" i="7"/>
  <c r="H13" i="7"/>
  <c r="P10" i="7"/>
  <c r="K10" i="7"/>
  <c r="H10" i="7"/>
  <c r="P14" i="7"/>
  <c r="K14" i="7"/>
  <c r="H14" i="7"/>
  <c r="P7" i="7"/>
  <c r="K7" i="7"/>
  <c r="H7" i="7"/>
  <c r="P8" i="7"/>
  <c r="K8" i="7"/>
  <c r="H8" i="7"/>
  <c r="P15" i="7"/>
  <c r="K15" i="7"/>
  <c r="H15" i="7"/>
  <c r="Q15" i="7" s="1"/>
  <c r="Q11" i="7" l="1"/>
  <c r="Q9" i="7"/>
  <c r="Q14" i="7"/>
  <c r="Q8" i="7"/>
  <c r="Q12" i="7"/>
  <c r="Q10" i="7"/>
  <c r="Q7" i="7"/>
  <c r="Q6" i="7"/>
  <c r="Q13" i="7"/>
  <c r="Q15" i="6"/>
  <c r="Q11" i="6"/>
  <c r="Q14" i="6"/>
  <c r="Q16" i="6"/>
  <c r="Q6" i="6"/>
  <c r="Q8" i="6"/>
  <c r="Q13" i="6"/>
  <c r="Q10" i="6"/>
  <c r="Q9" i="6"/>
  <c r="Q7" i="6"/>
  <c r="Q12" i="6"/>
  <c r="Q11" i="5"/>
  <c r="Q8" i="5"/>
  <c r="Q6" i="5"/>
  <c r="Q7" i="5"/>
  <c r="Q13" i="5"/>
  <c r="Q12" i="5"/>
  <c r="Q10" i="5"/>
  <c r="Q14" i="5"/>
  <c r="Q9" i="5"/>
  <c r="Q16" i="4"/>
  <c r="Q13" i="4"/>
  <c r="Q14" i="4"/>
  <c r="Q11" i="4"/>
  <c r="Q12" i="4"/>
  <c r="Q8" i="4"/>
  <c r="Q9" i="4"/>
  <c r="Q7" i="4"/>
  <c r="Q10" i="4"/>
  <c r="Q15" i="4"/>
  <c r="Q6" i="4"/>
  <c r="Q18" i="4"/>
  <c r="Q15" i="3"/>
  <c r="Q7" i="3"/>
  <c r="Q14" i="3"/>
  <c r="Q11" i="3"/>
  <c r="Q9" i="3"/>
  <c r="Q8" i="3"/>
  <c r="Q10" i="3"/>
  <c r="Q12" i="3"/>
  <c r="Q13" i="3"/>
  <c r="Q6" i="3"/>
  <c r="P16" i="8"/>
  <c r="P8" i="8"/>
  <c r="P7" i="8"/>
  <c r="P13" i="8"/>
  <c r="P10" i="8"/>
  <c r="P15" i="8"/>
  <c r="P12" i="8"/>
  <c r="P11" i="8"/>
  <c r="P9" i="8"/>
  <c r="P17" i="8"/>
  <c r="P14" i="8"/>
  <c r="P6" i="8"/>
  <c r="H16" i="8"/>
  <c r="H8" i="8"/>
  <c r="H7" i="8"/>
  <c r="H13" i="8"/>
  <c r="H10" i="8"/>
  <c r="H15" i="8"/>
  <c r="H12" i="8"/>
  <c r="H11" i="8"/>
  <c r="H9" i="8"/>
  <c r="H17" i="8"/>
  <c r="Q17" i="8" s="1"/>
  <c r="H14" i="8"/>
  <c r="H6" i="8"/>
  <c r="K16" i="8"/>
  <c r="K8" i="8"/>
  <c r="K7" i="8"/>
  <c r="K13" i="8"/>
  <c r="K10" i="8"/>
  <c r="K15" i="8"/>
  <c r="K12" i="8"/>
  <c r="K11" i="8"/>
  <c r="K9" i="8"/>
  <c r="K17" i="8"/>
  <c r="K14" i="8"/>
  <c r="K6" i="8"/>
  <c r="Q6" i="8" l="1"/>
  <c r="Q14" i="8"/>
  <c r="Q9" i="8"/>
  <c r="Q11" i="8"/>
  <c r="Q12" i="8"/>
  <c r="Q15" i="8"/>
  <c r="Q10" i="8"/>
  <c r="Q13" i="8"/>
  <c r="Q7" i="8"/>
  <c r="Q8" i="8"/>
  <c r="Q16" i="8"/>
</calcChain>
</file>

<file path=xl/sharedStrings.xml><?xml version="1.0" encoding="utf-8"?>
<sst xmlns="http://schemas.openxmlformats.org/spreadsheetml/2006/main" count="582" uniqueCount="242">
  <si>
    <t>№</t>
  </si>
  <si>
    <t>номер задания</t>
  </si>
  <si>
    <t>Итого бб</t>
  </si>
  <si>
    <t>результат</t>
  </si>
  <si>
    <t>Учитель</t>
  </si>
  <si>
    <t>макс. кол-во баллов</t>
  </si>
  <si>
    <t>шифр</t>
  </si>
  <si>
    <t>Фамилия</t>
  </si>
  <si>
    <t>Имя</t>
  </si>
  <si>
    <t>ОУ</t>
  </si>
  <si>
    <t>Председатель жюри:</t>
  </si>
  <si>
    <t>Члены жюри:</t>
  </si>
  <si>
    <t>Тест</t>
  </si>
  <si>
    <t>Баскетбол</t>
  </si>
  <si>
    <t>Гимнастика</t>
  </si>
  <si>
    <t>Ni</t>
  </si>
  <si>
    <t>Xi</t>
  </si>
  <si>
    <t>M</t>
  </si>
  <si>
    <t>Мария</t>
  </si>
  <si>
    <t>Репетитор</t>
  </si>
  <si>
    <t>Наставник</t>
  </si>
  <si>
    <t>Легкая атлетика</t>
  </si>
  <si>
    <t>физ-ра 9-1</t>
  </si>
  <si>
    <t>физ-ра 9-10</t>
  </si>
  <si>
    <t>физ-ра 9-2</t>
  </si>
  <si>
    <t>физ-ра 9-3</t>
  </si>
  <si>
    <t>физ-ра 9-4</t>
  </si>
  <si>
    <t>физ-ра 9-5</t>
  </si>
  <si>
    <t>физ-ра 9-6</t>
  </si>
  <si>
    <t>физ-ра 9-7</t>
  </si>
  <si>
    <t>физ-ра 9-8</t>
  </si>
  <si>
    <t>физ-ра 9-9</t>
  </si>
  <si>
    <t>Волобуева</t>
  </si>
  <si>
    <t>Юлия</t>
  </si>
  <si>
    <t>МБОУ "Николаевская СШ"</t>
  </si>
  <si>
    <t>Щёлокова</t>
  </si>
  <si>
    <t>Екатерина</t>
  </si>
  <si>
    <t>МБОУ "ЕСШ №8"</t>
  </si>
  <si>
    <t>Тюлькина</t>
  </si>
  <si>
    <t>Полина</t>
  </si>
  <si>
    <t>Ларина</t>
  </si>
  <si>
    <t>София</t>
  </si>
  <si>
    <t>Валерия</t>
  </si>
  <si>
    <t>Тарасова</t>
  </si>
  <si>
    <t>Виктория</t>
  </si>
  <si>
    <t>Янушевская</t>
  </si>
  <si>
    <t>Яна</t>
  </si>
  <si>
    <t>МБОУ "ЕСШ №2"</t>
  </si>
  <si>
    <t>Урюпина</t>
  </si>
  <si>
    <t>Диана</t>
  </si>
  <si>
    <t xml:space="preserve">Красовская </t>
  </si>
  <si>
    <t>Анна</t>
  </si>
  <si>
    <t>МБОУ "Раздольненская СШ им. В. Н. Ролдугина"</t>
  </si>
  <si>
    <t>Максимова</t>
  </si>
  <si>
    <t>МБОУ "ЕСШ №9"</t>
  </si>
  <si>
    <t>Хачикян А.Ж.</t>
  </si>
  <si>
    <t>Тарасов Е.В.</t>
  </si>
  <si>
    <t>Швецов А.Н.</t>
  </si>
  <si>
    <t>Еременко С.Н.</t>
  </si>
  <si>
    <t>Григорьева С.Б.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</si>
  <si>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</si>
  <si>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</si>
  <si>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</si>
  <si>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</si>
  <si>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</si>
  <si>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</si>
  <si>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</si>
  <si>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</si>
  <si>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</si>
  <si>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</si>
  <si>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н/ф</t>
  </si>
  <si>
    <t>н/я</t>
  </si>
  <si>
    <t>Итоги муниципального этапа олимпиады по физической культуре 9 класс девушки 2018-2019 учебный год</t>
  </si>
  <si>
    <t>Итоги муниципального этапа олимпиады по физической культуре 9 класс юноши 2018-2019 учебный год</t>
  </si>
  <si>
    <t>физ-ра 9-11</t>
  </si>
  <si>
    <t>физ-ра 9-12</t>
  </si>
  <si>
    <t>физ-ра 9-13</t>
  </si>
  <si>
    <t>Глухов</t>
  </si>
  <si>
    <t>Никита</t>
  </si>
  <si>
    <t>Сергеев</t>
  </si>
  <si>
    <t>Александр</t>
  </si>
  <si>
    <t>Пихота</t>
  </si>
  <si>
    <t>Николай</t>
  </si>
  <si>
    <t>Бакиров</t>
  </si>
  <si>
    <t>Урмат</t>
  </si>
  <si>
    <t>Прокудин</t>
  </si>
  <si>
    <t>Пётр</t>
  </si>
  <si>
    <t xml:space="preserve">Шерский </t>
  </si>
  <si>
    <t>Роман</t>
  </si>
  <si>
    <t>МБОУ "Термальненская СШ"</t>
  </si>
  <si>
    <t>Елизаров</t>
  </si>
  <si>
    <t>Денис</t>
  </si>
  <si>
    <t>Батанов</t>
  </si>
  <si>
    <t>Дмитрий</t>
  </si>
  <si>
    <t>Лоскутов</t>
  </si>
  <si>
    <t>Сергей</t>
  </si>
  <si>
    <t>Артемьев</t>
  </si>
  <si>
    <t>МБОУ "Корякская СШ"</t>
  </si>
  <si>
    <t>Тюлькин</t>
  </si>
  <si>
    <t>Илья</t>
  </si>
  <si>
    <t>Кулаев</t>
  </si>
  <si>
    <t>МБОУ "Нагорненская СШ"</t>
  </si>
  <si>
    <t>Тишаков</t>
  </si>
  <si>
    <t>Алексей</t>
  </si>
  <si>
    <t>Мацедонский В.И.</t>
  </si>
  <si>
    <t>Забырько А.А.</t>
  </si>
  <si>
    <t>Слободчиков А. Г.</t>
  </si>
  <si>
    <t>Быстрик И.В.</t>
  </si>
  <si>
    <t>9-13</t>
  </si>
  <si>
    <t>9-11</t>
  </si>
  <si>
    <t>9-12</t>
  </si>
  <si>
    <t>физ-ра 10-1</t>
  </si>
  <si>
    <t>физ-ра 10-2</t>
  </si>
  <si>
    <t>физ-ра 10-3</t>
  </si>
  <si>
    <t>физ-ра 10-4</t>
  </si>
  <si>
    <t>физ-ра 10-5</t>
  </si>
  <si>
    <t>физ-ра 10-6</t>
  </si>
  <si>
    <t>физ-ра 10-7</t>
  </si>
  <si>
    <t>физ-ра 10-8</t>
  </si>
  <si>
    <t>физ-ра 10-9</t>
  </si>
  <si>
    <t>Бутенко</t>
  </si>
  <si>
    <t>Торчуа</t>
  </si>
  <si>
    <t>Ольга</t>
  </si>
  <si>
    <t>МБОУ "Пионерская СШ им М. А. Евсюковой"</t>
  </si>
  <si>
    <t xml:space="preserve">Чернова </t>
  </si>
  <si>
    <t>Чаадаева</t>
  </si>
  <si>
    <t>Евгения</t>
  </si>
  <si>
    <t>Дроздова</t>
  </si>
  <si>
    <t>Арина</t>
  </si>
  <si>
    <t xml:space="preserve">Тихомирова </t>
  </si>
  <si>
    <t>Алёна</t>
  </si>
  <si>
    <t>Плиева</t>
  </si>
  <si>
    <t>Залина</t>
  </si>
  <si>
    <t>Осипчук</t>
  </si>
  <si>
    <t>Татьяна</t>
  </si>
  <si>
    <t>Чугунова</t>
  </si>
  <si>
    <t>Ульяна</t>
  </si>
  <si>
    <t>Веретенников А. В.</t>
  </si>
  <si>
    <t>Князева С.А.</t>
  </si>
  <si>
    <t>практика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</si>
  <si>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</si>
  <si>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</si>
  <si>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</si>
  <si>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</si>
  <si>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</si>
  <si>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</si>
  <si>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</si>
  <si>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</si>
  <si>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</si>
  <si>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Итоги муниципального этапа олимпиады по физической культуре 10 класс девушки 2018-2019 учебный год</t>
  </si>
  <si>
    <t>Итоги муниципального этапа олимпиады по физической культуре 10 класс юноши 2018-2019 учебный год</t>
  </si>
  <si>
    <t>физ-ра 10-10</t>
  </si>
  <si>
    <t>физ-ра 10-11</t>
  </si>
  <si>
    <t>Золотарёв</t>
  </si>
  <si>
    <t>Владислав</t>
  </si>
  <si>
    <t xml:space="preserve">Богорубов      </t>
  </si>
  <si>
    <t>Даниил</t>
  </si>
  <si>
    <t xml:space="preserve">Цой            </t>
  </si>
  <si>
    <t>Замулин</t>
  </si>
  <si>
    <t>Свечников</t>
  </si>
  <si>
    <t xml:space="preserve">Копылов     </t>
  </si>
  <si>
    <t xml:space="preserve"> Артём</t>
  </si>
  <si>
    <t>Августиновский</t>
  </si>
  <si>
    <t>Чернобровкин</t>
  </si>
  <si>
    <t>Кирилл</t>
  </si>
  <si>
    <t>Понкратов</t>
  </si>
  <si>
    <t>МБОУ "ЕСШ №1 им. М. В. Ломоносова"</t>
  </si>
  <si>
    <t>Макаров</t>
  </si>
  <si>
    <t>Родион</t>
  </si>
  <si>
    <t>10-11</t>
  </si>
  <si>
    <t>10-10</t>
  </si>
  <si>
    <t>Еременко С. Н.</t>
  </si>
  <si>
    <t>Белодед Ю.В</t>
  </si>
  <si>
    <t>Санников К.Л</t>
  </si>
  <si>
    <t>Итоги муниципального этапа олимпиады по физической культуре 11 класс  девушки 2018-2019 учебный год</t>
  </si>
  <si>
    <t>Итоги муниципального этапа олимпиады по физической культуре 11 класс юноши 2018-2019 учебный год</t>
  </si>
  <si>
    <t>физ-ра 11-1</t>
  </si>
  <si>
    <t>физ-ра 11-10</t>
  </si>
  <si>
    <t>физ-ра 11-2</t>
  </si>
  <si>
    <t>физ-ра 11-3</t>
  </si>
  <si>
    <t>физ-ра 11-4</t>
  </si>
  <si>
    <t>физ-ра 11-5</t>
  </si>
  <si>
    <t>физ-ра 11-6</t>
  </si>
  <si>
    <t>физ-ра 11-7</t>
  </si>
  <si>
    <t>физ-ра 11-8</t>
  </si>
  <si>
    <t>физ-ра 11-9</t>
  </si>
  <si>
    <t>Толмачева</t>
  </si>
  <si>
    <t>Гейдарова</t>
  </si>
  <si>
    <t>Кенул</t>
  </si>
  <si>
    <t>МБОУ "ЕСШ №7 им. О.Н. Мамченкова"</t>
  </si>
  <si>
    <t xml:space="preserve">Добровольская </t>
  </si>
  <si>
    <t>Ирина</t>
  </si>
  <si>
    <t>Родионычева</t>
  </si>
  <si>
    <t xml:space="preserve">Патрикеева </t>
  </si>
  <si>
    <t>Берестнева</t>
  </si>
  <si>
    <t xml:space="preserve">Федорищева </t>
  </si>
  <si>
    <t>Елена</t>
  </si>
  <si>
    <t>Кузюкова</t>
  </si>
  <si>
    <t>Журавлева</t>
  </si>
  <si>
    <t>Алина</t>
  </si>
  <si>
    <t>Бургард</t>
  </si>
  <si>
    <t>Кристина</t>
  </si>
  <si>
    <t>Белодед Е. А.</t>
  </si>
  <si>
    <t>Веретенников А.В.</t>
  </si>
  <si>
    <t>физ-ра 11-11</t>
  </si>
  <si>
    <t>физ-ра 11-12</t>
  </si>
  <si>
    <t>Голятин</t>
  </si>
  <si>
    <t>Андрей</t>
  </si>
  <si>
    <t>МБОУ "ЕСШ №7 им. О. Н. Мамченкова"</t>
  </si>
  <si>
    <t>Ларионов</t>
  </si>
  <si>
    <t>Гладилин</t>
  </si>
  <si>
    <t>Мефодий</t>
  </si>
  <si>
    <t>Волков</t>
  </si>
  <si>
    <t>Рустам</t>
  </si>
  <si>
    <t xml:space="preserve">Макаров </t>
  </si>
  <si>
    <t>Данила</t>
  </si>
  <si>
    <t xml:space="preserve">Кодерле </t>
  </si>
  <si>
    <t>Марк</t>
  </si>
  <si>
    <t>Мирошков</t>
  </si>
  <si>
    <t>Уваров</t>
  </si>
  <si>
    <t>Саломатин</t>
  </si>
  <si>
    <t>Кавецкий</t>
  </si>
  <si>
    <t>Иван</t>
  </si>
  <si>
    <t>Разгонов</t>
  </si>
  <si>
    <t>Артем</t>
  </si>
  <si>
    <t>Гребёнкин</t>
  </si>
  <si>
    <t xml:space="preserve">Белодед Е. А. </t>
  </si>
  <si>
    <t>Санников К.Л.</t>
  </si>
  <si>
    <t>11-10</t>
  </si>
  <si>
    <t>11-8</t>
  </si>
  <si>
    <t>11-9</t>
  </si>
  <si>
    <t>11-7</t>
  </si>
  <si>
    <t>11-6</t>
  </si>
  <si>
    <t>11-5</t>
  </si>
  <si>
    <t>11-4</t>
  </si>
  <si>
    <t>11-3</t>
  </si>
  <si>
    <t>11-2</t>
  </si>
  <si>
    <t>11-1</t>
  </si>
  <si>
    <t>11-11</t>
  </si>
  <si>
    <t>11-12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</si>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</sst>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1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2" fontId="2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2" fontId="2" fillId="0" borderId="0" xfId="0" applyNumberFormat="1" applyFont="1" applyFill="1" applyBorder="1"/>
    <xf numFmtId="2" fontId="2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/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/>
    <xf numFmtId="0" fontId="0" fillId="0" borderId="1" xfId="0" applyFont="1" applyBorder="1"/>
    <xf numFmtId="49" fontId="0" fillId="0" borderId="1" xfId="0" applyNumberFormat="1" applyFont="1" applyBorder="1"/>
    <xf numFmtId="0" fontId="3" fillId="0" borderId="6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1" xfId="0" applyFont="1" applyFill="1" applyBorder="1" applyAlignment="1" applyProtection="1">
      <alignment horizontal="left"/>
      <protection locked="0"/>
    </xf>
    <xf numFmtId="49" fontId="0" fillId="0" borderId="1" xfId="0" applyNumberFormat="1" applyBorder="1"/>
    <xf numFmtId="0" fontId="3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zoomScale="50" zoomScaleNormal="50" workbookViewId="0">
      <selection activeCell="F32" sqref="F32"/>
    </sheetView>
  </sheetViews>
  <sheetFormatPr defaultRowHeight="14.5" x14ac:dyDescent="0.35"/>
  <cols>
    <col min="1" max="1" width="7.1796875" customWidth="1"/>
    <col min="2" max="2" width="10.7265625" customWidth="1"/>
    <col min="3" max="3" width="7" customWidth="1"/>
    <col min="4" max="4" width="11.54296875" bestFit="1" customWidth="1"/>
    <col min="5" max="5" width="10.26953125" bestFit="1" customWidth="1"/>
    <col min="6" max="6" width="25.6328125" customWidth="1"/>
    <col min="7" max="7" width="6.26953125" customWidth="1"/>
    <col min="8" max="8" width="8.54296875" customWidth="1"/>
    <col min="9" max="9" width="8.81640625" customWidth="1"/>
    <col min="10" max="10" width="9.81640625" customWidth="1"/>
    <col min="11" max="11" width="10" customWidth="1"/>
    <col min="12" max="12" width="6.81640625" customWidth="1"/>
    <col min="13" max="13" width="10.26953125" customWidth="1"/>
    <col min="14" max="14" width="10.7265625" customWidth="1"/>
    <col min="15" max="15" width="7" customWidth="1"/>
    <col min="17" max="17" width="10.54296875" bestFit="1" customWidth="1"/>
    <col min="18" max="18" width="12.453125" bestFit="1" customWidth="1"/>
    <col min="19" max="19" width="14.81640625" bestFit="1" customWidth="1"/>
  </cols>
  <sheetData>
    <row r="1" spans="1:21" x14ac:dyDescent="0.35">
      <c r="A1" s="66" t="s">
        <v>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4.5" customHeight="1" x14ac:dyDescent="0.35">
      <c r="A2" s="4" t="s">
        <v>0</v>
      </c>
      <c r="B2" s="4"/>
      <c r="C2" s="4"/>
      <c r="D2" s="4"/>
      <c r="E2" s="4"/>
      <c r="F2" s="4" t="s">
        <v>1</v>
      </c>
      <c r="G2" s="60" t="s">
        <v>12</v>
      </c>
      <c r="H2" s="61"/>
      <c r="I2" s="60" t="s">
        <v>21</v>
      </c>
      <c r="J2" s="62"/>
      <c r="K2" s="61"/>
      <c r="L2" s="68" t="s">
        <v>13</v>
      </c>
      <c r="M2" s="69"/>
      <c r="N2" s="70"/>
      <c r="O2" s="71" t="s">
        <v>14</v>
      </c>
      <c r="P2" s="72"/>
      <c r="Q2" s="2" t="s">
        <v>2</v>
      </c>
      <c r="R2" s="4" t="s">
        <v>3</v>
      </c>
      <c r="S2" s="4" t="s">
        <v>4</v>
      </c>
      <c r="T2" s="16" t="s">
        <v>19</v>
      </c>
      <c r="U2" s="16" t="s">
        <v>20</v>
      </c>
    </row>
    <row r="3" spans="1:21" s="5" customFormat="1" ht="14.15" customHeight="1" x14ac:dyDescent="0.3">
      <c r="A3" s="4"/>
      <c r="B3" s="4"/>
      <c r="C3" s="4"/>
      <c r="D3" s="4"/>
      <c r="E3" s="4"/>
      <c r="F3" s="7" t="s">
        <v>5</v>
      </c>
      <c r="G3" s="63">
        <v>20</v>
      </c>
      <c r="H3" s="64"/>
      <c r="I3" s="63">
        <v>25</v>
      </c>
      <c r="J3" s="65"/>
      <c r="K3" s="64"/>
      <c r="L3" s="63">
        <v>25</v>
      </c>
      <c r="M3" s="65"/>
      <c r="N3" s="64"/>
      <c r="O3" s="63">
        <v>30</v>
      </c>
      <c r="P3" s="64"/>
      <c r="Q3" s="8">
        <v>100</v>
      </c>
      <c r="R3" s="4"/>
      <c r="S3" s="4"/>
      <c r="T3" s="1"/>
      <c r="U3" s="1"/>
    </row>
    <row r="4" spans="1:21" s="5" customFormat="1" ht="14" x14ac:dyDescent="0.3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15</v>
      </c>
      <c r="H4" s="4" t="s">
        <v>16</v>
      </c>
      <c r="I4" s="4" t="s">
        <v>17</v>
      </c>
      <c r="J4" s="4" t="s">
        <v>15</v>
      </c>
      <c r="K4" s="4" t="s">
        <v>16</v>
      </c>
      <c r="L4" s="4" t="s">
        <v>17</v>
      </c>
      <c r="M4" s="4" t="s">
        <v>15</v>
      </c>
      <c r="N4" s="4" t="s">
        <v>16</v>
      </c>
      <c r="O4" s="4" t="s">
        <v>15</v>
      </c>
      <c r="P4" s="4" t="s">
        <v>16</v>
      </c>
      <c r="Q4" s="4"/>
      <c r="R4" s="4"/>
      <c r="S4" s="4"/>
      <c r="T4" s="1"/>
      <c r="U4" s="1"/>
    </row>
    <row r="5" spans="1:21" s="3" customFormat="1" ht="14.15" x14ac:dyDescent="0.3">
      <c r="A5" s="10"/>
      <c r="B5" s="11"/>
      <c r="C5" s="11"/>
      <c r="D5" s="10"/>
      <c r="E5" s="10"/>
      <c r="F5" s="10"/>
      <c r="G5" s="14"/>
      <c r="H5" s="17"/>
      <c r="I5" s="13"/>
      <c r="J5" s="13"/>
      <c r="K5" s="13"/>
      <c r="L5" s="13"/>
      <c r="M5" s="13"/>
      <c r="N5" s="13"/>
      <c r="O5" s="13"/>
      <c r="P5" s="13"/>
      <c r="Q5" s="12"/>
      <c r="R5" s="10"/>
      <c r="S5" s="18"/>
      <c r="T5" s="18"/>
      <c r="U5" s="18"/>
    </row>
    <row r="6" spans="1:21" x14ac:dyDescent="0.35">
      <c r="A6" s="1">
        <v>1</v>
      </c>
      <c r="B6" s="32" t="s">
        <v>30</v>
      </c>
      <c r="C6" s="32" t="s">
        <v>66</v>
      </c>
      <c r="D6" s="34" t="s">
        <v>50</v>
      </c>
      <c r="E6" s="34" t="s">
        <v>51</v>
      </c>
      <c r="F6" s="34" t="s">
        <v>52</v>
      </c>
      <c r="G6" s="39">
        <v>19</v>
      </c>
      <c r="H6" s="17">
        <f t="shared" ref="H6:H15" si="0">20*G6/52</f>
        <v>7.3076923076923075</v>
      </c>
      <c r="I6" s="30">
        <v>2.0299999999999998</v>
      </c>
      <c r="J6" s="30">
        <v>2.06</v>
      </c>
      <c r="K6" s="13">
        <f t="shared" ref="K6:K15" si="1">25*I6/J6</f>
        <v>24.635922330097085</v>
      </c>
      <c r="L6" s="28">
        <v>47.52</v>
      </c>
      <c r="M6" s="29">
        <v>47.52</v>
      </c>
      <c r="N6" s="9">
        <f t="shared" ref="N6:N15" si="2">25*L6/M6</f>
        <v>25</v>
      </c>
      <c r="O6" s="28">
        <v>9.3000000000000007</v>
      </c>
      <c r="P6" s="13">
        <f t="shared" ref="P6:P15" si="3">30*O6/10</f>
        <v>27.9</v>
      </c>
      <c r="Q6" s="15">
        <f t="shared" ref="Q6:Q14" si="4">SUM(H6+K6+N6+P6)</f>
        <v>84.843614637789386</v>
      </c>
      <c r="R6" s="27" t="s">
        <v>240</v>
      </c>
      <c r="S6" s="34" t="s">
        <v>58</v>
      </c>
      <c r="T6" s="27"/>
      <c r="U6" s="27"/>
    </row>
    <row r="7" spans="1:21" x14ac:dyDescent="0.35">
      <c r="A7" s="4">
        <v>2</v>
      </c>
      <c r="B7" s="32" t="s">
        <v>28</v>
      </c>
      <c r="C7" s="32" t="s">
        <v>69</v>
      </c>
      <c r="D7" s="34" t="s">
        <v>45</v>
      </c>
      <c r="E7" s="34" t="s">
        <v>46</v>
      </c>
      <c r="F7" s="34" t="s">
        <v>47</v>
      </c>
      <c r="G7" s="39">
        <v>23.75</v>
      </c>
      <c r="H7" s="17">
        <f t="shared" si="0"/>
        <v>9.134615384615385</v>
      </c>
      <c r="I7" s="30">
        <v>2.0299999999999998</v>
      </c>
      <c r="J7" s="30">
        <v>2.0299999999999998</v>
      </c>
      <c r="K7" s="13">
        <f t="shared" si="1"/>
        <v>25</v>
      </c>
      <c r="L7" s="28">
        <v>47.52</v>
      </c>
      <c r="M7" s="28">
        <v>47.64</v>
      </c>
      <c r="N7" s="9">
        <f t="shared" si="2"/>
        <v>24.937027707808564</v>
      </c>
      <c r="O7" s="28">
        <v>7.3</v>
      </c>
      <c r="P7" s="13">
        <f t="shared" si="3"/>
        <v>21.9</v>
      </c>
      <c r="Q7" s="15">
        <f t="shared" si="4"/>
        <v>80.97164309242396</v>
      </c>
      <c r="R7" s="26" t="s">
        <v>241</v>
      </c>
      <c r="S7" s="34" t="s">
        <v>57</v>
      </c>
      <c r="T7" s="27"/>
      <c r="U7" s="27"/>
    </row>
    <row r="8" spans="1:21" x14ac:dyDescent="0.35">
      <c r="A8" s="4">
        <v>3</v>
      </c>
      <c r="B8" s="32" t="s">
        <v>24</v>
      </c>
      <c r="C8" s="32" t="s">
        <v>63</v>
      </c>
      <c r="D8" s="34" t="s">
        <v>38</v>
      </c>
      <c r="E8" s="34" t="s">
        <v>39</v>
      </c>
      <c r="F8" s="34" t="s">
        <v>37</v>
      </c>
      <c r="G8" s="39">
        <v>16</v>
      </c>
      <c r="H8" s="17">
        <f t="shared" si="0"/>
        <v>6.1538461538461542</v>
      </c>
      <c r="I8" s="30">
        <v>2.0299999999999998</v>
      </c>
      <c r="J8" s="30">
        <v>2.0299999999999998</v>
      </c>
      <c r="K8" s="13">
        <f t="shared" si="1"/>
        <v>25</v>
      </c>
      <c r="L8" s="28">
        <v>47.52</v>
      </c>
      <c r="M8" s="28">
        <v>64.64</v>
      </c>
      <c r="N8" s="9">
        <f t="shared" si="2"/>
        <v>18.378712871287128</v>
      </c>
      <c r="O8" s="28">
        <v>7.9</v>
      </c>
      <c r="P8" s="13">
        <f t="shared" si="3"/>
        <v>23.7</v>
      </c>
      <c r="Q8" s="15">
        <f t="shared" si="4"/>
        <v>73.232559025133284</v>
      </c>
      <c r="R8" s="58" t="s">
        <v>241</v>
      </c>
      <c r="S8" s="34" t="s">
        <v>56</v>
      </c>
      <c r="T8" s="27"/>
      <c r="U8" s="27"/>
    </row>
    <row r="9" spans="1:21" x14ac:dyDescent="0.35">
      <c r="A9" s="4">
        <v>4</v>
      </c>
      <c r="B9" s="32" t="s">
        <v>25</v>
      </c>
      <c r="C9" s="32" t="s">
        <v>64</v>
      </c>
      <c r="D9" s="36" t="s">
        <v>40</v>
      </c>
      <c r="E9" s="36" t="s">
        <v>41</v>
      </c>
      <c r="F9" s="34" t="s">
        <v>37</v>
      </c>
      <c r="G9" s="39">
        <v>13</v>
      </c>
      <c r="H9" s="17">
        <f t="shared" si="0"/>
        <v>5</v>
      </c>
      <c r="I9" s="30">
        <v>2.0299999999999998</v>
      </c>
      <c r="J9" s="30">
        <v>2.2599999999999998</v>
      </c>
      <c r="K9" s="13">
        <f t="shared" si="1"/>
        <v>22.455752212389381</v>
      </c>
      <c r="L9" s="28">
        <v>47.52</v>
      </c>
      <c r="M9" s="28">
        <v>57.14</v>
      </c>
      <c r="N9" s="9">
        <f t="shared" si="2"/>
        <v>20.791039551977597</v>
      </c>
      <c r="O9" s="28">
        <v>8</v>
      </c>
      <c r="P9" s="13">
        <f t="shared" si="3"/>
        <v>24</v>
      </c>
      <c r="Q9" s="15">
        <f t="shared" si="4"/>
        <v>72.246791764366975</v>
      </c>
      <c r="R9" s="26"/>
      <c r="S9" s="34" t="s">
        <v>56</v>
      </c>
      <c r="T9" s="27"/>
      <c r="U9" s="27"/>
    </row>
    <row r="10" spans="1:21" x14ac:dyDescent="0.35">
      <c r="A10" s="4">
        <v>5</v>
      </c>
      <c r="B10" s="32" t="s">
        <v>26</v>
      </c>
      <c r="C10" s="32" t="s">
        <v>62</v>
      </c>
      <c r="D10" s="34" t="s">
        <v>38</v>
      </c>
      <c r="E10" s="34" t="s">
        <v>42</v>
      </c>
      <c r="F10" s="34" t="s">
        <v>37</v>
      </c>
      <c r="G10" s="39">
        <v>16.75</v>
      </c>
      <c r="H10" s="17">
        <f t="shared" si="0"/>
        <v>6.4423076923076925</v>
      </c>
      <c r="I10" s="30">
        <v>2.0299999999999998</v>
      </c>
      <c r="J10" s="30">
        <v>2.1800000000000002</v>
      </c>
      <c r="K10" s="13">
        <f t="shared" si="1"/>
        <v>23.279816513761464</v>
      </c>
      <c r="L10" s="28">
        <v>47.52</v>
      </c>
      <c r="M10" s="28">
        <v>53.26</v>
      </c>
      <c r="N10" s="9">
        <f t="shared" si="2"/>
        <v>22.305670296657905</v>
      </c>
      <c r="O10" s="28">
        <v>6.4</v>
      </c>
      <c r="P10" s="13">
        <f t="shared" si="3"/>
        <v>19.2</v>
      </c>
      <c r="Q10" s="15">
        <f t="shared" si="4"/>
        <v>71.227794502727065</v>
      </c>
      <c r="R10" s="26"/>
      <c r="S10" s="34" t="s">
        <v>56</v>
      </c>
      <c r="T10" s="27"/>
      <c r="U10" s="27"/>
    </row>
    <row r="11" spans="1:21" x14ac:dyDescent="0.35">
      <c r="A11" s="1">
        <v>6</v>
      </c>
      <c r="B11" s="32" t="s">
        <v>29</v>
      </c>
      <c r="C11" s="32" t="s">
        <v>65</v>
      </c>
      <c r="D11" s="34" t="s">
        <v>48</v>
      </c>
      <c r="E11" s="34" t="s">
        <v>49</v>
      </c>
      <c r="F11" s="34" t="s">
        <v>37</v>
      </c>
      <c r="G11" s="39">
        <v>10.25</v>
      </c>
      <c r="H11" s="17">
        <f t="shared" si="0"/>
        <v>3.9423076923076925</v>
      </c>
      <c r="I11" s="30">
        <v>2.0299999999999998</v>
      </c>
      <c r="J11" s="30">
        <v>2.08</v>
      </c>
      <c r="K11" s="13">
        <f t="shared" si="1"/>
        <v>24.399038461538456</v>
      </c>
      <c r="L11" s="28">
        <v>47.52</v>
      </c>
      <c r="M11" s="29">
        <v>58.61</v>
      </c>
      <c r="N11" s="9">
        <f t="shared" si="2"/>
        <v>20.269578570209863</v>
      </c>
      <c r="O11" s="28">
        <v>7.25</v>
      </c>
      <c r="P11" s="13">
        <f t="shared" si="3"/>
        <v>21.75</v>
      </c>
      <c r="Q11" s="15">
        <f t="shared" si="4"/>
        <v>70.360924724056019</v>
      </c>
      <c r="R11" s="27"/>
      <c r="S11" s="34" t="s">
        <v>56</v>
      </c>
      <c r="T11" s="27"/>
      <c r="U11" s="27"/>
    </row>
    <row r="12" spans="1:21" x14ac:dyDescent="0.35">
      <c r="A12" s="4">
        <v>7</v>
      </c>
      <c r="B12" s="32" t="s">
        <v>27</v>
      </c>
      <c r="C12" s="32" t="s">
        <v>61</v>
      </c>
      <c r="D12" s="34" t="s">
        <v>43</v>
      </c>
      <c r="E12" s="34" t="s">
        <v>44</v>
      </c>
      <c r="F12" s="34" t="s">
        <v>37</v>
      </c>
      <c r="G12" s="39">
        <v>16.25</v>
      </c>
      <c r="H12" s="17">
        <f t="shared" si="0"/>
        <v>6.25</v>
      </c>
      <c r="I12" s="30">
        <v>2.0299999999999998</v>
      </c>
      <c r="J12" s="30">
        <v>2.16</v>
      </c>
      <c r="K12" s="13">
        <f t="shared" si="1"/>
        <v>23.495370370370367</v>
      </c>
      <c r="L12" s="28">
        <v>47.52</v>
      </c>
      <c r="M12" s="28">
        <v>75.64</v>
      </c>
      <c r="N12" s="9">
        <f t="shared" si="2"/>
        <v>15.70597567424643</v>
      </c>
      <c r="O12" s="28">
        <v>8.0500000000000007</v>
      </c>
      <c r="P12" s="13">
        <f t="shared" si="3"/>
        <v>24.150000000000002</v>
      </c>
      <c r="Q12" s="15">
        <f t="shared" si="4"/>
        <v>69.601346044616804</v>
      </c>
      <c r="R12" s="26"/>
      <c r="S12" s="34" t="s">
        <v>56</v>
      </c>
      <c r="T12" s="27"/>
      <c r="U12" s="27"/>
    </row>
    <row r="13" spans="1:21" x14ac:dyDescent="0.35">
      <c r="A13" s="4">
        <v>8</v>
      </c>
      <c r="B13" s="32" t="s">
        <v>23</v>
      </c>
      <c r="C13" s="32" t="s">
        <v>60</v>
      </c>
      <c r="D13" s="34" t="s">
        <v>35</v>
      </c>
      <c r="E13" s="34" t="s">
        <v>36</v>
      </c>
      <c r="F13" s="34" t="s">
        <v>37</v>
      </c>
      <c r="G13" s="39">
        <v>18</v>
      </c>
      <c r="H13" s="17">
        <f t="shared" si="0"/>
        <v>6.9230769230769234</v>
      </c>
      <c r="I13" s="30">
        <v>2.0299999999999998</v>
      </c>
      <c r="J13" s="30">
        <v>2.2200000000000002</v>
      </c>
      <c r="K13" s="13">
        <f t="shared" si="1"/>
        <v>22.860360360360357</v>
      </c>
      <c r="L13" s="28">
        <v>47.52</v>
      </c>
      <c r="M13" s="37">
        <v>69.55</v>
      </c>
      <c r="N13" s="9">
        <f t="shared" si="2"/>
        <v>17.081236520488858</v>
      </c>
      <c r="O13" s="28">
        <v>7.35</v>
      </c>
      <c r="P13" s="13">
        <f t="shared" si="3"/>
        <v>22.05</v>
      </c>
      <c r="Q13" s="15">
        <f t="shared" si="4"/>
        <v>68.914673803926135</v>
      </c>
      <c r="R13" s="27"/>
      <c r="S13" s="34" t="s">
        <v>56</v>
      </c>
      <c r="T13" s="27"/>
      <c r="U13" s="27"/>
    </row>
    <row r="14" spans="1:21" x14ac:dyDescent="0.35">
      <c r="A14" s="4">
        <v>9</v>
      </c>
      <c r="B14" s="31" t="s">
        <v>22</v>
      </c>
      <c r="C14" s="31" t="s">
        <v>68</v>
      </c>
      <c r="D14" s="33" t="s">
        <v>32</v>
      </c>
      <c r="E14" s="33" t="s">
        <v>33</v>
      </c>
      <c r="F14" s="33" t="s">
        <v>34</v>
      </c>
      <c r="G14" s="39">
        <v>19</v>
      </c>
      <c r="H14" s="17">
        <f t="shared" si="0"/>
        <v>7.3076923076923075</v>
      </c>
      <c r="I14" s="30">
        <v>2.0299999999999998</v>
      </c>
      <c r="J14" s="30">
        <v>2.08</v>
      </c>
      <c r="K14" s="13">
        <f t="shared" si="1"/>
        <v>24.399038461538456</v>
      </c>
      <c r="L14" s="28">
        <v>47.52</v>
      </c>
      <c r="M14" s="28">
        <v>71.17</v>
      </c>
      <c r="N14" s="9">
        <f t="shared" si="2"/>
        <v>16.69242658423493</v>
      </c>
      <c r="O14" s="28"/>
      <c r="P14" s="13">
        <f t="shared" si="3"/>
        <v>0</v>
      </c>
      <c r="Q14" s="15">
        <f t="shared" si="4"/>
        <v>48.399157353465696</v>
      </c>
      <c r="R14" s="26"/>
      <c r="S14" s="33" t="s">
        <v>55</v>
      </c>
      <c r="T14" s="27"/>
      <c r="U14" s="27"/>
    </row>
    <row r="15" spans="1:21" x14ac:dyDescent="0.35">
      <c r="A15" s="1">
        <v>10</v>
      </c>
      <c r="B15" s="32" t="s">
        <v>31</v>
      </c>
      <c r="C15" s="32" t="s">
        <v>67</v>
      </c>
      <c r="D15" s="34" t="s">
        <v>53</v>
      </c>
      <c r="E15" s="34" t="s">
        <v>36</v>
      </c>
      <c r="F15" s="34" t="s">
        <v>54</v>
      </c>
      <c r="G15" s="39">
        <v>15.25</v>
      </c>
      <c r="H15" s="17">
        <f t="shared" si="0"/>
        <v>5.865384615384615</v>
      </c>
      <c r="I15" s="30"/>
      <c r="J15" s="30" t="s">
        <v>70</v>
      </c>
      <c r="K15" s="13" t="e">
        <f t="shared" si="1"/>
        <v>#VALUE!</v>
      </c>
      <c r="L15" s="28">
        <v>47.52</v>
      </c>
      <c r="M15" s="29">
        <v>77.2</v>
      </c>
      <c r="N15" s="9">
        <f t="shared" si="2"/>
        <v>15.38860103626943</v>
      </c>
      <c r="O15" s="28">
        <v>7.9</v>
      </c>
      <c r="P15" s="13">
        <f t="shared" si="3"/>
        <v>23.7</v>
      </c>
      <c r="Q15" s="15">
        <f>SUM(H15+N15+P15)</f>
        <v>44.953985651654044</v>
      </c>
      <c r="R15" s="27"/>
      <c r="S15" s="34" t="s">
        <v>59</v>
      </c>
      <c r="T15" s="27"/>
      <c r="U15" s="27"/>
    </row>
    <row r="16" spans="1:21" x14ac:dyDescent="0.35">
      <c r="A16" s="6"/>
      <c r="B16" s="19"/>
      <c r="C16" s="19"/>
      <c r="D16" s="6"/>
      <c r="E16" s="6"/>
      <c r="F16" s="20"/>
      <c r="G16" s="21"/>
      <c r="H16" s="22"/>
      <c r="I16" s="23"/>
      <c r="J16" s="23"/>
      <c r="K16" s="24"/>
      <c r="L16" s="24"/>
      <c r="M16" s="24"/>
      <c r="N16" s="25"/>
      <c r="O16" s="6"/>
      <c r="P16" s="20"/>
      <c r="Q16" s="6"/>
      <c r="R16" s="6"/>
    </row>
    <row r="17" spans="1:18" x14ac:dyDescent="0.35">
      <c r="A17" s="6"/>
      <c r="B17" s="19"/>
      <c r="C17" s="19"/>
      <c r="D17" s="6"/>
      <c r="E17" s="6"/>
      <c r="F17" s="20"/>
      <c r="G17" s="21"/>
      <c r="H17" s="22"/>
      <c r="I17" s="23"/>
      <c r="J17" s="23"/>
      <c r="K17" s="24"/>
      <c r="L17" s="24"/>
      <c r="M17" s="24"/>
      <c r="N17" s="25"/>
      <c r="O17" s="6"/>
      <c r="P17" s="20"/>
      <c r="Q17" s="6"/>
      <c r="R17" s="6"/>
    </row>
    <row r="18" spans="1:18" x14ac:dyDescent="0.35">
      <c r="A18" s="6"/>
      <c r="B18" s="19"/>
      <c r="C18" s="19"/>
      <c r="D18" s="6"/>
      <c r="E18" s="6"/>
      <c r="F18" s="20"/>
      <c r="G18" s="21"/>
      <c r="H18" s="22"/>
      <c r="I18" s="23"/>
      <c r="J18" s="23"/>
      <c r="K18" s="24"/>
      <c r="L18" s="24"/>
      <c r="M18" s="24"/>
      <c r="N18" s="25"/>
      <c r="O18" s="6"/>
      <c r="P18" s="20"/>
      <c r="Q18" s="6"/>
      <c r="R18" s="6"/>
    </row>
    <row r="19" spans="1:18" x14ac:dyDescent="0.35">
      <c r="A19" s="6"/>
      <c r="B19" s="19"/>
      <c r="C19" s="19"/>
      <c r="D19" s="6"/>
      <c r="E19" s="6"/>
      <c r="F19" s="20"/>
      <c r="G19" s="21"/>
      <c r="H19" s="22"/>
      <c r="I19" s="23"/>
      <c r="J19" s="23"/>
      <c r="K19" s="24"/>
      <c r="L19" s="24"/>
      <c r="M19" s="24"/>
      <c r="N19" s="25"/>
      <c r="O19" s="6"/>
      <c r="P19" s="20"/>
      <c r="Q19" s="6"/>
      <c r="R19" s="6"/>
    </row>
    <row r="20" spans="1:18" x14ac:dyDescent="0.35">
      <c r="A20" s="6"/>
      <c r="B20" s="19"/>
      <c r="C20" s="19"/>
      <c r="D20" s="6"/>
      <c r="E20" s="6"/>
      <c r="F20" s="20"/>
      <c r="G20" s="21"/>
      <c r="H20" s="22"/>
      <c r="I20" s="23"/>
      <c r="J20" s="23"/>
      <c r="K20" s="24"/>
      <c r="L20" s="24"/>
      <c r="M20" s="24"/>
      <c r="N20" s="25"/>
      <c r="O20" s="6"/>
      <c r="P20" s="20"/>
      <c r="Q20" s="6"/>
      <c r="R20" s="6"/>
    </row>
    <row r="21" spans="1:18" x14ac:dyDescent="0.35">
      <c r="A21" s="6"/>
      <c r="B21" s="19"/>
      <c r="C21" s="19"/>
      <c r="D21" s="6"/>
      <c r="E21" s="6"/>
      <c r="F21" s="20"/>
      <c r="G21" s="21"/>
      <c r="H21" s="22"/>
      <c r="I21" s="23"/>
      <c r="J21" s="23"/>
      <c r="K21" s="24"/>
      <c r="L21" s="24"/>
      <c r="M21" s="24"/>
      <c r="N21" s="25"/>
      <c r="O21" s="6"/>
      <c r="P21" s="20"/>
      <c r="Q21" s="6"/>
      <c r="R21" s="6"/>
    </row>
    <row r="22" spans="1:18" x14ac:dyDescent="0.35">
      <c r="A22" s="6"/>
      <c r="B22" s="19"/>
      <c r="C22" s="19"/>
      <c r="D22" s="6"/>
      <c r="E22" s="6"/>
      <c r="F22" s="20"/>
      <c r="G22" s="21"/>
      <c r="H22" s="22"/>
      <c r="I22" s="23"/>
      <c r="J22" s="23"/>
      <c r="K22" s="24"/>
      <c r="L22" s="24"/>
      <c r="M22" s="24"/>
      <c r="N22" s="25"/>
      <c r="O22" s="6"/>
      <c r="P22" s="20"/>
      <c r="Q22" s="6"/>
      <c r="R22" s="6"/>
    </row>
    <row r="23" spans="1:18" x14ac:dyDescent="0.35">
      <c r="A23" s="6"/>
      <c r="B23" s="19"/>
      <c r="C23" s="19"/>
      <c r="D23" s="6"/>
      <c r="E23" s="6"/>
      <c r="F23" s="20"/>
      <c r="G23" s="21"/>
      <c r="H23" s="22"/>
      <c r="I23" s="23"/>
      <c r="J23" s="23"/>
      <c r="K23" s="24"/>
      <c r="L23" s="24"/>
      <c r="M23" s="24"/>
      <c r="N23" s="25"/>
      <c r="O23" s="6"/>
      <c r="P23" s="20"/>
      <c r="Q23" s="6"/>
      <c r="R23" s="6"/>
    </row>
    <row r="24" spans="1:18" x14ac:dyDescent="0.35">
      <c r="A24" s="6"/>
      <c r="B24" s="19"/>
      <c r="C24" s="19"/>
      <c r="D24" s="6"/>
      <c r="E24" s="6"/>
      <c r="F24" s="20"/>
      <c r="G24" s="21"/>
      <c r="H24" s="22"/>
      <c r="I24" s="23"/>
      <c r="J24" s="23"/>
      <c r="K24" s="24"/>
      <c r="L24" s="24"/>
      <c r="M24" s="24"/>
      <c r="N24" s="25"/>
      <c r="O24" s="6"/>
      <c r="P24" s="20"/>
      <c r="Q24" s="6"/>
      <c r="R24" s="6"/>
    </row>
    <row r="25" spans="1:18" x14ac:dyDescent="0.35">
      <c r="A25" s="6"/>
      <c r="B25" s="19"/>
      <c r="C25" s="19"/>
      <c r="D25" s="6"/>
      <c r="E25" s="6"/>
      <c r="F25" s="20"/>
      <c r="G25" s="21"/>
      <c r="H25" s="22"/>
      <c r="I25" s="23"/>
      <c r="J25" s="23"/>
      <c r="K25" s="24"/>
      <c r="L25" s="24"/>
      <c r="M25" s="24"/>
      <c r="N25" s="25"/>
      <c r="O25" s="6"/>
      <c r="P25" s="20"/>
      <c r="Q25" s="6"/>
      <c r="R25" s="6"/>
    </row>
    <row r="26" spans="1:18" x14ac:dyDescent="0.35">
      <c r="A26" s="6"/>
      <c r="B26" s="19"/>
      <c r="C26" s="19"/>
      <c r="D26" s="6"/>
      <c r="E26" s="6"/>
      <c r="F26" s="20"/>
      <c r="G26" s="21"/>
      <c r="H26" s="22"/>
      <c r="I26" s="23"/>
      <c r="J26" s="23"/>
      <c r="K26" s="24"/>
      <c r="L26" s="24"/>
      <c r="M26" s="24"/>
      <c r="N26" s="25"/>
      <c r="O26" s="6"/>
      <c r="P26" s="20"/>
      <c r="Q26" s="6"/>
      <c r="R26" s="6"/>
    </row>
    <row r="27" spans="1:18" x14ac:dyDescent="0.35">
      <c r="A27" s="6"/>
      <c r="B27" s="19"/>
      <c r="C27" s="19"/>
      <c r="D27" s="6"/>
      <c r="E27" s="6"/>
      <c r="F27" s="20"/>
      <c r="G27" s="21"/>
      <c r="H27" s="22"/>
      <c r="I27" s="23"/>
      <c r="J27" s="23"/>
      <c r="K27" s="24"/>
      <c r="L27" s="24"/>
      <c r="M27" s="24"/>
      <c r="N27" s="25"/>
      <c r="O27" s="6"/>
      <c r="P27" s="20"/>
      <c r="Q27" s="6"/>
      <c r="R27" s="6"/>
    </row>
    <row r="28" spans="1:18" x14ac:dyDescent="0.35">
      <c r="A28" s="6"/>
      <c r="B28" s="19"/>
      <c r="C28" s="19"/>
      <c r="D28" s="6"/>
      <c r="E28" s="6"/>
      <c r="F28" s="20"/>
      <c r="G28" s="21"/>
      <c r="H28" s="22"/>
      <c r="I28" s="23"/>
      <c r="J28" s="23"/>
      <c r="K28" s="24"/>
      <c r="L28" s="24"/>
      <c r="M28" s="24"/>
      <c r="N28" s="25"/>
      <c r="O28" s="6"/>
      <c r="P28" s="20"/>
      <c r="Q28" s="6"/>
      <c r="R28" s="6"/>
    </row>
    <row r="29" spans="1:18" x14ac:dyDescent="0.35">
      <c r="A29" s="6"/>
      <c r="B29" s="19"/>
      <c r="C29" s="19"/>
      <c r="D29" s="6"/>
      <c r="E29" s="6"/>
      <c r="F29" s="20"/>
      <c r="G29" s="21"/>
      <c r="H29" s="22"/>
      <c r="I29" s="23"/>
      <c r="J29" s="23"/>
      <c r="K29" s="24"/>
      <c r="L29" s="24"/>
      <c r="M29" s="24"/>
      <c r="N29" s="25"/>
      <c r="O29" s="6"/>
      <c r="P29" s="20"/>
      <c r="Q29" s="6"/>
      <c r="R29" s="6"/>
    </row>
    <row r="30" spans="1:18" x14ac:dyDescent="0.35">
      <c r="A30" s="6"/>
      <c r="B30" s="19"/>
      <c r="C30" s="19"/>
      <c r="D30" s="6"/>
      <c r="E30" s="6"/>
      <c r="F30" s="20"/>
      <c r="G30" s="21"/>
      <c r="H30" s="22"/>
      <c r="I30" s="23"/>
      <c r="J30" s="23"/>
      <c r="K30" s="24"/>
      <c r="L30" s="24"/>
      <c r="M30" s="24"/>
      <c r="N30" s="25"/>
      <c r="O30" s="6"/>
      <c r="P30" s="20"/>
      <c r="Q30" s="6"/>
      <c r="R30" s="6"/>
    </row>
    <row r="31" spans="1:18" x14ac:dyDescent="0.35">
      <c r="A31" s="6"/>
      <c r="B31" s="19"/>
      <c r="C31" s="19"/>
      <c r="D31" s="6"/>
      <c r="E31" s="6"/>
      <c r="F31" s="20"/>
      <c r="G31" s="21"/>
      <c r="H31" s="22"/>
      <c r="I31" s="23"/>
      <c r="J31" s="23"/>
      <c r="K31" s="24"/>
      <c r="L31" s="24"/>
      <c r="M31" s="24"/>
      <c r="N31" s="25"/>
      <c r="O31" s="6"/>
      <c r="P31" s="20"/>
      <c r="Q31" s="6"/>
      <c r="R31" s="6"/>
    </row>
    <row r="32" spans="1:18" x14ac:dyDescent="0.35">
      <c r="A32" s="6"/>
      <c r="B32" s="19"/>
      <c r="C32" s="19"/>
      <c r="D32" s="6"/>
      <c r="E32" s="6"/>
      <c r="F32" s="20"/>
      <c r="G32" s="21"/>
      <c r="H32" s="22"/>
      <c r="I32" s="23"/>
      <c r="J32" s="23"/>
      <c r="K32" s="24"/>
      <c r="L32" s="24"/>
      <c r="M32" s="24"/>
      <c r="N32" s="25"/>
      <c r="O32" s="6"/>
      <c r="P32" s="20"/>
      <c r="Q32" s="6"/>
      <c r="R32" s="6"/>
    </row>
    <row r="33" spans="1:18" x14ac:dyDescent="0.35">
      <c r="A33" s="6"/>
      <c r="B33" s="19"/>
      <c r="C33" s="19"/>
      <c r="D33" s="6"/>
      <c r="E33" s="6"/>
      <c r="F33" s="20"/>
      <c r="G33" s="21"/>
      <c r="H33" s="22"/>
      <c r="I33" s="23"/>
      <c r="J33" s="23"/>
      <c r="K33" s="24"/>
      <c r="L33" s="24"/>
      <c r="M33" s="24"/>
      <c r="N33" s="25"/>
      <c r="O33" s="6"/>
      <c r="P33" s="20"/>
      <c r="Q33" s="6"/>
      <c r="R33" s="6"/>
    </row>
    <row r="34" spans="1:18" x14ac:dyDescent="0.35">
      <c r="A34" s="6"/>
      <c r="B34" s="19"/>
      <c r="C34" s="19"/>
      <c r="D34" s="6"/>
      <c r="E34" s="6"/>
      <c r="F34" s="20"/>
      <c r="G34" s="21"/>
      <c r="H34" s="22"/>
      <c r="I34" s="23"/>
      <c r="J34" s="23"/>
      <c r="K34" s="24"/>
      <c r="L34" s="24"/>
      <c r="M34" s="24"/>
      <c r="N34" s="25"/>
      <c r="O34" s="6"/>
      <c r="P34" s="20"/>
      <c r="Q34" s="6"/>
      <c r="R34" s="6"/>
    </row>
    <row r="35" spans="1:18" x14ac:dyDescent="0.35">
      <c r="A35" s="6"/>
      <c r="B35" s="19"/>
      <c r="C35" s="19"/>
      <c r="D35" s="6"/>
      <c r="E35" s="6"/>
      <c r="F35" s="20"/>
      <c r="G35" s="21"/>
      <c r="H35" s="22"/>
      <c r="I35" s="23"/>
      <c r="J35" s="23"/>
      <c r="K35" s="24"/>
      <c r="L35" s="24"/>
      <c r="M35" s="24"/>
      <c r="N35" s="25"/>
      <c r="O35" s="6"/>
      <c r="P35" s="20"/>
      <c r="Q35" s="6"/>
      <c r="R35" s="6"/>
    </row>
    <row r="36" spans="1:18" x14ac:dyDescent="0.35">
      <c r="A36" s="6"/>
      <c r="B36" s="19"/>
      <c r="C36" s="19"/>
      <c r="D36" s="6"/>
      <c r="E36" s="6"/>
      <c r="F36" s="20"/>
      <c r="G36" s="21"/>
      <c r="H36" s="22"/>
      <c r="I36" s="23"/>
      <c r="J36" s="23"/>
      <c r="K36" s="24"/>
      <c r="L36" s="24"/>
      <c r="M36" s="24"/>
      <c r="N36" s="25"/>
      <c r="O36" s="6"/>
      <c r="P36" s="20"/>
      <c r="Q36" s="6"/>
      <c r="R36" s="6"/>
    </row>
    <row r="37" spans="1:18" x14ac:dyDescent="0.35">
      <c r="A37" s="6"/>
      <c r="B37" s="19"/>
      <c r="C37" s="19"/>
      <c r="D37" s="6"/>
      <c r="E37" s="6"/>
      <c r="F37" s="20"/>
      <c r="G37" s="21"/>
      <c r="H37" s="22"/>
      <c r="I37" s="23"/>
      <c r="J37" s="23"/>
      <c r="K37" s="24"/>
      <c r="L37" s="24"/>
      <c r="M37" s="24"/>
      <c r="N37" s="25"/>
      <c r="O37" s="6"/>
      <c r="P37" s="20"/>
      <c r="Q37" s="6"/>
      <c r="R37" s="6"/>
    </row>
    <row r="38" spans="1:18" x14ac:dyDescent="0.35">
      <c r="A38" s="6"/>
      <c r="B38" s="19"/>
      <c r="C38" s="19"/>
      <c r="D38" s="6"/>
      <c r="E38" s="6"/>
      <c r="F38" s="20"/>
      <c r="G38" s="21"/>
      <c r="H38" s="22"/>
      <c r="I38" s="23"/>
      <c r="J38" s="23"/>
      <c r="K38" s="24"/>
      <c r="L38" s="24"/>
      <c r="M38" s="24"/>
      <c r="N38" s="25"/>
      <c r="O38" s="6"/>
      <c r="P38" s="20"/>
      <c r="Q38" s="6"/>
      <c r="R38" s="6"/>
    </row>
    <row r="39" spans="1:18" x14ac:dyDescent="0.35">
      <c r="A39" s="6"/>
      <c r="B39" s="19"/>
      <c r="C39" s="19"/>
      <c r="D39" s="6"/>
      <c r="E39" s="6"/>
      <c r="F39" s="20"/>
      <c r="G39" s="21"/>
      <c r="H39" s="22"/>
      <c r="I39" s="23"/>
      <c r="J39" s="23"/>
      <c r="K39" s="24"/>
      <c r="L39" s="24"/>
      <c r="M39" s="24"/>
      <c r="N39" s="25"/>
      <c r="O39" s="6"/>
      <c r="P39" s="20"/>
      <c r="Q39" s="6"/>
      <c r="R39" s="6"/>
    </row>
    <row r="40" spans="1:18" x14ac:dyDescent="0.35">
      <c r="A40" s="6"/>
      <c r="B40" s="19"/>
      <c r="C40" s="19"/>
      <c r="D40" s="6"/>
      <c r="E40" s="6"/>
      <c r="F40" s="20"/>
      <c r="G40" s="21"/>
      <c r="H40" s="22"/>
      <c r="I40" s="23"/>
      <c r="J40" s="23"/>
      <c r="K40" s="24"/>
      <c r="L40" s="24"/>
      <c r="M40" s="24"/>
      <c r="N40" s="25"/>
      <c r="O40" s="6"/>
      <c r="P40" s="20"/>
      <c r="Q40" s="6"/>
      <c r="R40" s="6"/>
    </row>
    <row r="41" spans="1:18" x14ac:dyDescent="0.35">
      <c r="A41" s="6"/>
      <c r="B41" s="19"/>
      <c r="C41" s="19"/>
      <c r="D41" s="6"/>
      <c r="E41" s="6"/>
      <c r="F41" s="20"/>
      <c r="G41" s="21"/>
      <c r="H41" s="22"/>
      <c r="I41" s="23"/>
      <c r="J41" s="23"/>
      <c r="K41" s="24"/>
      <c r="L41" s="24"/>
      <c r="M41" s="24"/>
      <c r="N41" s="25"/>
      <c r="O41" s="6"/>
      <c r="P41" s="20"/>
      <c r="Q41" s="6"/>
      <c r="R41" s="6"/>
    </row>
    <row r="42" spans="1:18" x14ac:dyDescent="0.35">
      <c r="A42" s="6"/>
      <c r="B42" s="19"/>
      <c r="C42" s="19"/>
      <c r="D42" s="6"/>
      <c r="E42" s="6"/>
      <c r="F42" s="20"/>
      <c r="G42" s="21"/>
      <c r="H42" s="22"/>
      <c r="I42" s="23"/>
      <c r="J42" s="23"/>
      <c r="K42" s="24"/>
      <c r="L42" s="24"/>
      <c r="M42" s="24"/>
      <c r="N42" s="25"/>
      <c r="O42" s="6"/>
      <c r="P42" s="20"/>
      <c r="Q42" s="6"/>
      <c r="R42" s="6"/>
    </row>
    <row r="43" spans="1:18" x14ac:dyDescent="0.35">
      <c r="A43" s="6"/>
      <c r="B43" s="19"/>
      <c r="C43" s="19"/>
      <c r="D43" s="6"/>
      <c r="E43" s="6"/>
      <c r="F43" s="20"/>
      <c r="G43" s="21"/>
      <c r="H43" s="22"/>
      <c r="I43" s="23"/>
      <c r="J43" s="23"/>
      <c r="K43" s="24"/>
      <c r="L43" s="24"/>
      <c r="M43" s="24"/>
      <c r="N43" s="25"/>
      <c r="O43" s="6"/>
      <c r="P43" s="20"/>
      <c r="Q43" s="6"/>
      <c r="R43" s="6"/>
    </row>
    <row r="44" spans="1:18" x14ac:dyDescent="0.35">
      <c r="A44" s="6"/>
      <c r="B44" s="19"/>
      <c r="C44" s="19"/>
      <c r="D44" s="6"/>
      <c r="E44" s="6"/>
      <c r="F44" s="20"/>
      <c r="G44" s="21"/>
      <c r="H44" s="22"/>
      <c r="I44" s="23"/>
      <c r="J44" s="23"/>
      <c r="K44" s="24"/>
      <c r="L44" s="24"/>
      <c r="M44" s="24"/>
      <c r="N44" s="25"/>
      <c r="O44" s="6"/>
      <c r="P44" s="20"/>
      <c r="Q44" s="6"/>
      <c r="R44" s="6"/>
    </row>
    <row r="45" spans="1:18" x14ac:dyDescent="0.35">
      <c r="A45" s="6"/>
      <c r="B45" s="19"/>
      <c r="C45" s="19"/>
      <c r="D45" s="6"/>
      <c r="E45" s="6"/>
      <c r="F45" s="20"/>
      <c r="G45" s="21"/>
      <c r="H45" s="22"/>
      <c r="I45" s="23"/>
      <c r="J45" s="23"/>
      <c r="K45" s="24"/>
      <c r="L45" s="24"/>
      <c r="M45" s="24"/>
      <c r="N45" s="25"/>
      <c r="O45" s="6"/>
      <c r="P45" s="20"/>
      <c r="Q45" s="6"/>
      <c r="R45" s="6"/>
    </row>
    <row r="46" spans="1:18" x14ac:dyDescent="0.35">
      <c r="A46" s="6"/>
      <c r="B46" s="19"/>
      <c r="C46" s="19"/>
      <c r="D46" s="6"/>
      <c r="E46" s="6"/>
      <c r="F46" s="20"/>
      <c r="G46" s="21"/>
      <c r="H46" s="22"/>
      <c r="I46" s="23"/>
      <c r="J46" s="23"/>
      <c r="K46" s="24"/>
      <c r="L46" s="24"/>
      <c r="M46" s="24"/>
      <c r="N46" s="25"/>
      <c r="O46" s="6"/>
      <c r="P46" s="20"/>
      <c r="Q46" s="6"/>
      <c r="R46" s="6"/>
    </row>
    <row r="47" spans="1:18" x14ac:dyDescent="0.35">
      <c r="A47" s="6"/>
      <c r="B47" s="19"/>
      <c r="C47" s="19"/>
      <c r="D47" s="6"/>
      <c r="E47" s="6"/>
      <c r="F47" s="20"/>
      <c r="G47" s="21"/>
      <c r="H47" s="22"/>
      <c r="I47" s="23"/>
      <c r="J47" s="23"/>
      <c r="K47" s="24"/>
      <c r="L47" s="24"/>
      <c r="M47" s="24"/>
      <c r="N47" s="25"/>
      <c r="O47" s="6"/>
      <c r="P47" s="20"/>
      <c r="Q47" s="6"/>
      <c r="R47" s="6"/>
    </row>
    <row r="48" spans="1:18" x14ac:dyDescent="0.35">
      <c r="A48" s="6"/>
      <c r="B48" s="19"/>
      <c r="C48" s="19"/>
      <c r="D48" s="6"/>
      <c r="E48" s="6"/>
      <c r="F48" s="20"/>
      <c r="G48" s="21"/>
      <c r="H48" s="22"/>
      <c r="I48" s="23"/>
      <c r="J48" s="23"/>
      <c r="K48" s="24"/>
      <c r="L48" s="24"/>
      <c r="M48" s="24"/>
      <c r="N48" s="25"/>
      <c r="O48" s="6"/>
      <c r="P48" s="20"/>
      <c r="Q48" s="6"/>
      <c r="R48" s="6"/>
    </row>
    <row r="49" spans="1:18" x14ac:dyDescent="0.35">
      <c r="A49" s="6"/>
      <c r="B49" s="19"/>
      <c r="C49" s="19"/>
      <c r="D49" s="6"/>
      <c r="E49" s="6"/>
      <c r="F49" s="20"/>
      <c r="G49" s="21"/>
      <c r="H49" s="22"/>
      <c r="I49" s="23"/>
      <c r="J49" s="23"/>
      <c r="K49" s="24"/>
      <c r="L49" s="24"/>
      <c r="M49" s="24"/>
      <c r="N49" s="25"/>
      <c r="O49" s="6"/>
      <c r="P49" s="20"/>
      <c r="Q49" s="6"/>
      <c r="R49" s="6"/>
    </row>
    <row r="50" spans="1:18" x14ac:dyDescent="0.35">
      <c r="A50" s="6"/>
      <c r="B50" s="19"/>
      <c r="C50" s="19"/>
      <c r="D50" s="6"/>
      <c r="E50" s="6"/>
      <c r="F50" s="20"/>
      <c r="G50" s="21"/>
      <c r="H50" s="22"/>
      <c r="I50" s="23"/>
      <c r="J50" s="23"/>
      <c r="K50" s="24"/>
      <c r="L50" s="24"/>
      <c r="M50" s="24"/>
      <c r="N50" s="25"/>
      <c r="O50" s="6"/>
      <c r="P50" s="20"/>
      <c r="Q50" s="6"/>
      <c r="R50" s="6"/>
    </row>
    <row r="51" spans="1:18" x14ac:dyDescent="0.35">
      <c r="A51" s="6"/>
      <c r="B51" s="19"/>
      <c r="C51" s="19"/>
      <c r="D51" s="6"/>
      <c r="E51" s="6"/>
      <c r="F51" s="20"/>
      <c r="G51" s="21"/>
      <c r="H51" s="22"/>
      <c r="I51" s="23"/>
      <c r="J51" s="23"/>
      <c r="K51" s="24"/>
      <c r="L51" s="24"/>
      <c r="M51" s="24"/>
      <c r="N51" s="25"/>
      <c r="O51" s="6"/>
      <c r="P51" s="20"/>
      <c r="Q51" s="6"/>
      <c r="R51" s="6"/>
    </row>
    <row r="52" spans="1:18" x14ac:dyDescent="0.35">
      <c r="A52" s="6"/>
      <c r="B52" s="19"/>
      <c r="C52" s="19"/>
      <c r="D52" s="6"/>
      <c r="E52" s="6"/>
      <c r="F52" s="20"/>
      <c r="G52" s="21"/>
      <c r="H52" s="22"/>
      <c r="I52" s="23"/>
      <c r="J52" s="23"/>
      <c r="K52" s="24"/>
      <c r="L52" s="24"/>
      <c r="M52" s="24"/>
      <c r="N52" s="25"/>
      <c r="O52" s="6"/>
      <c r="P52" s="20"/>
      <c r="Q52" s="6"/>
      <c r="R52" s="6"/>
    </row>
    <row r="53" spans="1:18" x14ac:dyDescent="0.35">
      <c r="A53" s="6"/>
      <c r="B53" s="19"/>
      <c r="C53" s="19"/>
      <c r="D53" s="6"/>
      <c r="E53" s="6"/>
      <c r="F53" s="20"/>
      <c r="G53" s="21"/>
      <c r="H53" s="22"/>
      <c r="I53" s="23"/>
      <c r="J53" s="23"/>
      <c r="K53" s="24"/>
      <c r="L53" s="24"/>
      <c r="M53" s="24"/>
      <c r="N53" s="25"/>
      <c r="O53" s="6"/>
      <c r="P53" s="20"/>
      <c r="Q53" s="6"/>
      <c r="R53" s="6"/>
    </row>
    <row r="54" spans="1:18" x14ac:dyDescent="0.35">
      <c r="A54" s="6"/>
      <c r="B54" s="19"/>
      <c r="C54" s="19"/>
      <c r="D54" s="6"/>
      <c r="E54" s="6"/>
      <c r="F54" s="20"/>
      <c r="G54" s="21"/>
      <c r="H54" s="22"/>
      <c r="I54" s="23"/>
      <c r="J54" s="23"/>
      <c r="K54" s="24"/>
      <c r="L54" s="24"/>
      <c r="M54" s="24"/>
      <c r="N54" s="25"/>
      <c r="O54" s="6"/>
      <c r="P54" s="20"/>
      <c r="Q54" s="6"/>
      <c r="R54" s="6"/>
    </row>
    <row r="55" spans="1:18" x14ac:dyDescent="0.35">
      <c r="A55" s="6"/>
      <c r="B55" s="19"/>
      <c r="C55" s="19"/>
      <c r="D55" s="6"/>
      <c r="E55" s="6"/>
      <c r="F55" s="20"/>
      <c r="G55" s="21"/>
      <c r="H55" s="22"/>
      <c r="I55" s="23"/>
      <c r="J55" s="23"/>
      <c r="K55" s="24"/>
      <c r="L55" s="24"/>
      <c r="M55" s="24"/>
      <c r="N55" s="25"/>
      <c r="O55" s="6"/>
      <c r="P55" s="20"/>
      <c r="Q55" s="6"/>
      <c r="R55" s="6"/>
    </row>
    <row r="56" spans="1:18" x14ac:dyDescent="0.35">
      <c r="A56" s="6"/>
      <c r="B56" s="19"/>
      <c r="C56" s="19"/>
      <c r="D56" s="6"/>
      <c r="E56" s="6"/>
      <c r="F56" s="20"/>
      <c r="G56" s="21"/>
      <c r="H56" s="22"/>
      <c r="I56" s="23"/>
      <c r="J56" s="23"/>
      <c r="K56" s="24"/>
      <c r="L56" s="24"/>
      <c r="M56" s="24"/>
      <c r="N56" s="25"/>
      <c r="O56" s="6"/>
      <c r="P56" s="20"/>
      <c r="Q56" s="6"/>
      <c r="R56" s="6"/>
    </row>
    <row r="57" spans="1:18" x14ac:dyDescent="0.35">
      <c r="A57" s="6"/>
      <c r="B57" s="19"/>
      <c r="C57" s="19"/>
      <c r="D57" s="6"/>
      <c r="E57" s="6"/>
      <c r="F57" s="20"/>
      <c r="G57" s="21"/>
      <c r="H57" s="22"/>
      <c r="I57" s="23"/>
      <c r="J57" s="23"/>
      <c r="K57" s="24"/>
      <c r="L57" s="24"/>
      <c r="M57" s="24"/>
      <c r="N57" s="25"/>
      <c r="O57" s="6"/>
      <c r="P57" s="20"/>
      <c r="Q57" s="6"/>
      <c r="R57" s="6"/>
    </row>
    <row r="58" spans="1:18" x14ac:dyDescent="0.35">
      <c r="A58" s="6"/>
      <c r="B58" s="19"/>
      <c r="C58" s="19"/>
      <c r="D58" s="6"/>
      <c r="E58" s="6"/>
      <c r="F58" s="20"/>
      <c r="G58" s="21"/>
      <c r="H58" s="22"/>
      <c r="I58" s="23"/>
      <c r="J58" s="23"/>
      <c r="K58" s="24"/>
      <c r="L58" s="24"/>
      <c r="M58" s="24"/>
      <c r="N58" s="25"/>
      <c r="O58" s="6"/>
      <c r="P58" s="20"/>
      <c r="Q58" s="6"/>
      <c r="R58" s="6"/>
    </row>
    <row r="59" spans="1:18" x14ac:dyDescent="0.35">
      <c r="A59" s="6"/>
      <c r="B59" s="19"/>
      <c r="C59" s="19"/>
      <c r="D59" s="6"/>
      <c r="E59" s="6"/>
      <c r="F59" s="20"/>
      <c r="G59" s="21"/>
      <c r="H59" s="22"/>
      <c r="I59" s="23"/>
      <c r="J59" s="23"/>
      <c r="K59" s="24"/>
      <c r="L59" s="24"/>
      <c r="M59" s="24"/>
      <c r="N59" s="25"/>
      <c r="O59" s="6"/>
      <c r="P59" s="20"/>
      <c r="Q59" s="6"/>
      <c r="R59" s="6"/>
    </row>
    <row r="60" spans="1:18" x14ac:dyDescent="0.35">
      <c r="A60" s="6"/>
      <c r="B60" s="19"/>
      <c r="C60" s="19"/>
      <c r="D60" s="6"/>
      <c r="E60" s="6"/>
      <c r="F60" s="20"/>
      <c r="G60" s="21"/>
      <c r="H60" s="22"/>
      <c r="I60" s="23"/>
      <c r="J60" s="23"/>
      <c r="K60" s="24"/>
      <c r="L60" s="24"/>
      <c r="M60" s="24"/>
      <c r="N60" s="25"/>
      <c r="O60" s="6"/>
      <c r="P60" s="20"/>
      <c r="Q60" s="6"/>
      <c r="R60" s="6"/>
    </row>
    <row r="61" spans="1:18" x14ac:dyDescent="0.35">
      <c r="A61" s="6"/>
      <c r="B61" s="19"/>
      <c r="C61" s="19"/>
      <c r="D61" s="6"/>
      <c r="E61" s="6"/>
      <c r="F61" s="20"/>
      <c r="G61" s="21"/>
      <c r="H61" s="22"/>
      <c r="I61" s="23"/>
      <c r="J61" s="23"/>
      <c r="K61" s="24"/>
      <c r="L61" s="24"/>
      <c r="M61" s="24"/>
      <c r="N61" s="25"/>
      <c r="O61" s="6"/>
      <c r="P61" s="20"/>
      <c r="Q61" s="6"/>
      <c r="R61" s="6"/>
    </row>
    <row r="62" spans="1:18" x14ac:dyDescent="0.35">
      <c r="A62" s="6"/>
      <c r="B62" s="19"/>
      <c r="C62" s="19"/>
      <c r="D62" s="6"/>
      <c r="E62" s="6"/>
      <c r="F62" s="20"/>
      <c r="G62" s="21"/>
      <c r="H62" s="22"/>
      <c r="I62" s="23"/>
      <c r="J62" s="23"/>
      <c r="K62" s="24"/>
      <c r="L62" s="24"/>
      <c r="M62" s="24"/>
      <c r="N62" s="25"/>
      <c r="O62" s="6"/>
      <c r="P62" s="20"/>
      <c r="Q62" s="6"/>
      <c r="R62" s="6"/>
    </row>
    <row r="63" spans="1:18" x14ac:dyDescent="0.35">
      <c r="A63" s="6"/>
      <c r="B63" s="19"/>
      <c r="C63" s="19"/>
      <c r="D63" s="6"/>
      <c r="E63" s="6"/>
      <c r="F63" s="20"/>
      <c r="G63" s="21"/>
      <c r="H63" s="22"/>
      <c r="I63" s="23"/>
      <c r="J63" s="23"/>
      <c r="K63" s="24"/>
      <c r="L63" s="24"/>
      <c r="M63" s="24"/>
      <c r="N63" s="25"/>
      <c r="O63" s="6"/>
      <c r="P63" s="20"/>
      <c r="Q63" s="6"/>
      <c r="R63" s="6"/>
    </row>
    <row r="64" spans="1:18" x14ac:dyDescent="0.35">
      <c r="A64" s="6"/>
      <c r="B64" s="19"/>
      <c r="C64" s="19"/>
      <c r="D64" s="6"/>
      <c r="E64" s="6"/>
      <c r="F64" s="20"/>
      <c r="G64" s="21"/>
      <c r="H64" s="22"/>
      <c r="I64" s="23"/>
      <c r="J64" s="23"/>
      <c r="K64" s="24"/>
      <c r="L64" s="24"/>
      <c r="M64" s="24"/>
      <c r="N64" s="25"/>
      <c r="O64" s="6"/>
      <c r="P64" s="20"/>
      <c r="Q64" s="6"/>
      <c r="R64" s="6"/>
    </row>
    <row r="65" spans="1:18" x14ac:dyDescent="0.35">
      <c r="A65" s="6"/>
      <c r="B65" s="19"/>
      <c r="C65" s="19"/>
      <c r="D65" s="6"/>
      <c r="E65" s="6"/>
      <c r="F65" s="20"/>
      <c r="G65" s="21"/>
      <c r="H65" s="22"/>
      <c r="I65" s="23"/>
      <c r="J65" s="23"/>
      <c r="K65" s="24"/>
      <c r="L65" s="24"/>
      <c r="M65" s="24"/>
      <c r="N65" s="25"/>
      <c r="O65" s="6"/>
      <c r="P65" s="20"/>
      <c r="Q65" s="6"/>
      <c r="R65" s="6"/>
    </row>
    <row r="66" spans="1:18" x14ac:dyDescent="0.35">
      <c r="A66" s="6"/>
      <c r="B66" s="19"/>
      <c r="C66" s="19"/>
      <c r="D66" s="6"/>
      <c r="E66" s="6"/>
      <c r="F66" s="20"/>
      <c r="G66" s="21"/>
      <c r="H66" s="22"/>
      <c r="I66" s="23"/>
      <c r="J66" s="23"/>
      <c r="K66" s="24"/>
      <c r="L66" s="24"/>
      <c r="M66" s="24"/>
      <c r="N66" s="25"/>
      <c r="O66" s="6"/>
      <c r="P66" s="20"/>
      <c r="Q66" s="6"/>
      <c r="R66" s="6"/>
    </row>
    <row r="67" spans="1:18" x14ac:dyDescent="0.35">
      <c r="A67" s="6"/>
      <c r="B67" s="19"/>
      <c r="C67" s="19"/>
      <c r="D67" s="6"/>
      <c r="E67" s="6"/>
      <c r="F67" s="20"/>
      <c r="G67" s="21"/>
      <c r="H67" s="22"/>
      <c r="I67" s="23"/>
      <c r="J67" s="23"/>
      <c r="K67" s="24"/>
      <c r="L67" s="24"/>
      <c r="M67" s="24"/>
      <c r="N67" s="25"/>
      <c r="O67" s="6"/>
      <c r="P67" s="20"/>
      <c r="Q67" s="6"/>
      <c r="R67" s="6"/>
    </row>
    <row r="68" spans="1:18" x14ac:dyDescent="0.35">
      <c r="A68" s="6"/>
      <c r="B68" s="19"/>
      <c r="C68" s="19"/>
      <c r="D68" s="6"/>
      <c r="E68" s="6"/>
      <c r="F68" s="20"/>
      <c r="G68" s="21"/>
      <c r="H68" s="22"/>
      <c r="I68" s="23"/>
      <c r="J68" s="23"/>
      <c r="K68" s="24"/>
      <c r="L68" s="24"/>
      <c r="M68" s="24"/>
      <c r="N68" s="25"/>
      <c r="O68" s="6"/>
      <c r="P68" s="20"/>
      <c r="Q68" s="6"/>
      <c r="R68" s="6"/>
    </row>
    <row r="69" spans="1:18" x14ac:dyDescent="0.35">
      <c r="A69" s="6"/>
      <c r="B69" s="19"/>
      <c r="C69" s="19"/>
      <c r="D69" s="6"/>
      <c r="E69" s="6"/>
      <c r="F69" s="20"/>
      <c r="G69" s="21"/>
      <c r="H69" s="22"/>
      <c r="I69" s="23"/>
      <c r="J69" s="23"/>
      <c r="K69" s="24"/>
      <c r="L69" s="24"/>
      <c r="M69" s="24"/>
      <c r="N69" s="25"/>
      <c r="O69" s="6"/>
      <c r="P69" s="20"/>
      <c r="Q69" s="6"/>
      <c r="R69" s="6"/>
    </row>
    <row r="70" spans="1:18" x14ac:dyDescent="0.35">
      <c r="A70" s="6"/>
      <c r="B70" s="19"/>
      <c r="C70" s="19"/>
      <c r="D70" s="6"/>
      <c r="E70" s="6"/>
      <c r="F70" s="20"/>
      <c r="G70" s="21"/>
      <c r="H70" s="22"/>
      <c r="I70" s="23"/>
      <c r="J70" s="23"/>
      <c r="K70" s="24"/>
      <c r="L70" s="24"/>
      <c r="M70" s="24"/>
      <c r="N70" s="25"/>
      <c r="O70" s="6"/>
      <c r="P70" s="20"/>
      <c r="Q70" s="6"/>
      <c r="R70" s="6"/>
    </row>
    <row r="71" spans="1:18" x14ac:dyDescent="0.35">
      <c r="A71" s="6"/>
      <c r="B71" s="19"/>
      <c r="C71" s="19"/>
      <c r="D71" s="6"/>
      <c r="E71" s="6"/>
      <c r="F71" s="20"/>
      <c r="G71" s="21"/>
      <c r="H71" s="22"/>
      <c r="I71" s="23"/>
      <c r="J71" s="23"/>
      <c r="K71" s="24"/>
      <c r="L71" s="24"/>
      <c r="M71" s="24"/>
      <c r="N71" s="25"/>
      <c r="O71" s="6"/>
      <c r="P71" s="20"/>
      <c r="Q71" s="6"/>
      <c r="R71" s="6"/>
    </row>
    <row r="72" spans="1:18" x14ac:dyDescent="0.35">
      <c r="A72" s="6"/>
      <c r="B72" s="19"/>
      <c r="C72" s="19"/>
      <c r="D72" s="6"/>
      <c r="E72" s="6"/>
      <c r="F72" s="20"/>
      <c r="G72" s="21"/>
      <c r="H72" s="22"/>
      <c r="I72" s="23"/>
      <c r="J72" s="23"/>
      <c r="K72" s="24"/>
      <c r="L72" s="24"/>
      <c r="M72" s="24"/>
      <c r="N72" s="25"/>
      <c r="O72" s="6"/>
      <c r="P72" s="20"/>
      <c r="Q72" s="6"/>
      <c r="R72" s="6"/>
    </row>
    <row r="73" spans="1:18" x14ac:dyDescent="0.35">
      <c r="A73" s="6"/>
      <c r="B73" s="19"/>
      <c r="C73" s="19"/>
      <c r="D73" s="6"/>
      <c r="E73" s="6"/>
      <c r="F73" s="20"/>
      <c r="G73" s="21"/>
      <c r="H73" s="22"/>
      <c r="I73" s="23"/>
      <c r="J73" s="23"/>
      <c r="K73" s="24"/>
      <c r="L73" s="24"/>
      <c r="M73" s="24"/>
      <c r="N73" s="25"/>
      <c r="O73" s="6"/>
      <c r="P73" s="20"/>
      <c r="Q73" s="6"/>
      <c r="R73" s="6"/>
    </row>
    <row r="74" spans="1:18" x14ac:dyDescent="0.35">
      <c r="A74" s="6"/>
      <c r="B74" s="19"/>
      <c r="C74" s="19"/>
      <c r="D74" s="6"/>
      <c r="E74" s="6"/>
      <c r="F74" s="20"/>
      <c r="G74" s="21"/>
      <c r="H74" s="22"/>
      <c r="I74" s="23"/>
      <c r="J74" s="23"/>
      <c r="K74" s="24"/>
      <c r="L74" s="24"/>
      <c r="M74" s="24"/>
      <c r="N74" s="25"/>
      <c r="O74" s="6"/>
      <c r="P74" s="20"/>
      <c r="Q74" s="6"/>
      <c r="R74" s="6"/>
    </row>
    <row r="75" spans="1:18" x14ac:dyDescent="0.35">
      <c r="A75" s="6"/>
      <c r="B75" s="19"/>
      <c r="C75" s="19"/>
      <c r="D75" s="6"/>
      <c r="E75" s="6"/>
      <c r="F75" s="20"/>
      <c r="G75" s="21"/>
      <c r="H75" s="22"/>
      <c r="I75" s="23"/>
      <c r="J75" s="23"/>
      <c r="K75" s="24"/>
      <c r="L75" s="24"/>
      <c r="M75" s="24"/>
      <c r="N75" s="25"/>
      <c r="O75" s="6"/>
      <c r="P75" s="20"/>
      <c r="Q75" s="6"/>
      <c r="R75" s="6"/>
    </row>
    <row r="76" spans="1:18" x14ac:dyDescent="0.35">
      <c r="A76" s="6"/>
      <c r="B76" s="19"/>
      <c r="C76" s="19"/>
      <c r="D76" s="6"/>
      <c r="E76" s="6"/>
      <c r="F76" s="20"/>
      <c r="G76" s="21"/>
      <c r="H76" s="22"/>
      <c r="I76" s="23"/>
      <c r="J76" s="23"/>
      <c r="K76" s="24"/>
      <c r="L76" s="24"/>
      <c r="M76" s="24"/>
      <c r="N76" s="25"/>
      <c r="O76" s="6"/>
      <c r="P76" s="20"/>
      <c r="Q76" s="6"/>
      <c r="R76" s="6"/>
    </row>
    <row r="77" spans="1:18" x14ac:dyDescent="0.35">
      <c r="A77" s="6"/>
      <c r="B77" s="19"/>
      <c r="C77" s="19"/>
      <c r="D77" s="6"/>
      <c r="E77" s="6"/>
      <c r="F77" s="20"/>
      <c r="G77" s="21"/>
      <c r="H77" s="22"/>
      <c r="I77" s="23"/>
      <c r="J77" s="23"/>
      <c r="K77" s="24"/>
      <c r="L77" s="24"/>
      <c r="M77" s="24"/>
      <c r="N77" s="25"/>
      <c r="O77" s="6"/>
      <c r="P77" s="20"/>
      <c r="Q77" s="6"/>
      <c r="R77" s="6"/>
    </row>
    <row r="78" spans="1:18" x14ac:dyDescent="0.35">
      <c r="A78" s="6"/>
      <c r="B78" s="19"/>
      <c r="C78" s="19"/>
      <c r="D78" s="6"/>
      <c r="E78" s="6"/>
      <c r="F78" s="20"/>
      <c r="G78" s="21"/>
      <c r="H78" s="22"/>
      <c r="I78" s="23"/>
      <c r="J78" s="23"/>
      <c r="K78" s="24"/>
      <c r="L78" s="24"/>
      <c r="M78" s="24"/>
      <c r="N78" s="25"/>
      <c r="O78" s="6"/>
      <c r="P78" s="20"/>
      <c r="Q78" s="6"/>
      <c r="R78" s="6"/>
    </row>
    <row r="79" spans="1:18" x14ac:dyDescent="0.35">
      <c r="A79" s="6"/>
      <c r="B79" s="19"/>
      <c r="C79" s="19"/>
      <c r="D79" s="6"/>
      <c r="E79" s="6"/>
      <c r="F79" s="20"/>
      <c r="G79" s="21"/>
      <c r="H79" s="22"/>
      <c r="I79" s="23"/>
      <c r="J79" s="23"/>
      <c r="K79" s="24"/>
      <c r="L79" s="24"/>
      <c r="M79" s="24"/>
      <c r="N79" s="25"/>
      <c r="O79" s="6"/>
      <c r="P79" s="20"/>
      <c r="Q79" s="6"/>
      <c r="R79" s="6"/>
    </row>
    <row r="80" spans="1:18" x14ac:dyDescent="0.35">
      <c r="A80" s="6"/>
      <c r="B80" s="19"/>
      <c r="C80" s="19"/>
      <c r="D80" s="6"/>
      <c r="E80" s="6"/>
      <c r="F80" s="20"/>
      <c r="G80" s="21"/>
      <c r="H80" s="22"/>
      <c r="I80" s="23"/>
      <c r="J80" s="23"/>
      <c r="K80" s="24"/>
      <c r="L80" s="24"/>
      <c r="M80" s="24"/>
      <c r="N80" s="25"/>
      <c r="O80" s="6"/>
      <c r="P80" s="20"/>
      <c r="Q80" s="6"/>
      <c r="R80" s="6"/>
    </row>
    <row r="81" spans="1:18" x14ac:dyDescent="0.35">
      <c r="A81" s="6"/>
      <c r="B81" s="19"/>
      <c r="C81" s="19"/>
      <c r="D81" s="6"/>
      <c r="E81" s="6"/>
      <c r="F81" s="20"/>
      <c r="G81" s="21"/>
      <c r="H81" s="22"/>
      <c r="I81" s="23"/>
      <c r="J81" s="23"/>
      <c r="K81" s="24"/>
      <c r="L81" s="24"/>
      <c r="M81" s="24"/>
      <c r="N81" s="25"/>
      <c r="O81" s="6"/>
      <c r="P81" s="20"/>
      <c r="Q81" s="6"/>
      <c r="R81" s="6"/>
    </row>
    <row r="82" spans="1:18" x14ac:dyDescent="0.35">
      <c r="A82" s="6"/>
      <c r="B82" s="19"/>
      <c r="C82" s="19"/>
      <c r="D82" s="6"/>
      <c r="E82" s="6"/>
      <c r="F82" s="20"/>
      <c r="G82" s="21"/>
      <c r="H82" s="22"/>
      <c r="I82" s="23"/>
      <c r="J82" s="23"/>
      <c r="K82" s="24"/>
      <c r="L82" s="24"/>
      <c r="M82" s="24"/>
      <c r="N82" s="25"/>
      <c r="O82" s="6"/>
      <c r="P82" s="20"/>
      <c r="Q82" s="6"/>
      <c r="R82" s="6"/>
    </row>
    <row r="83" spans="1:18" x14ac:dyDescent="0.35">
      <c r="A83" s="6"/>
      <c r="B83" s="19"/>
      <c r="C83" s="19"/>
      <c r="D83" s="6"/>
      <c r="E83" s="6"/>
      <c r="F83" s="20"/>
      <c r="G83" s="21"/>
      <c r="H83" s="22"/>
      <c r="I83" s="23"/>
      <c r="J83" s="23"/>
      <c r="K83" s="24"/>
      <c r="L83" s="24"/>
      <c r="M83" s="24"/>
      <c r="N83" s="25"/>
      <c r="O83" s="6"/>
      <c r="P83" s="20"/>
      <c r="Q83" s="6"/>
      <c r="R83" s="6"/>
    </row>
    <row r="84" spans="1:18" x14ac:dyDescent="0.35">
      <c r="A84" s="6"/>
      <c r="B84" s="19"/>
      <c r="C84" s="19"/>
      <c r="D84" s="6"/>
      <c r="E84" s="6"/>
      <c r="F84" s="20"/>
      <c r="G84" s="21"/>
      <c r="H84" s="22"/>
      <c r="I84" s="23"/>
      <c r="J84" s="23"/>
      <c r="K84" s="24"/>
      <c r="L84" s="24"/>
      <c r="M84" s="24"/>
      <c r="N84" s="25"/>
      <c r="O84" s="6"/>
      <c r="P84" s="20"/>
      <c r="Q84" s="6"/>
      <c r="R84" s="6"/>
    </row>
  </sheetData>
  <mergeCells count="9">
    <mergeCell ref="G2:H2"/>
    <mergeCell ref="I2:K2"/>
    <mergeCell ref="G3:H3"/>
    <mergeCell ref="I3:K3"/>
    <mergeCell ref="A1:U1"/>
    <mergeCell ref="L2:N2"/>
    <mergeCell ref="O2:P2"/>
    <mergeCell ref="L3:N3"/>
    <mergeCell ref="O3:P3"/>
  </mergeCells>
  <pageMargins left="0.7" right="0.7" top="0.75" bottom="0.75" header="0.3" footer="0.3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="70" zoomScaleNormal="70" workbookViewId="0">
      <selection activeCell="R6" sqref="R6:R9"/>
    </sheetView>
  </sheetViews>
  <sheetFormatPr defaultRowHeight="14.5" x14ac:dyDescent="0.35"/>
  <cols>
    <col min="1" max="1" width="3.453125" bestFit="1" customWidth="1"/>
    <col min="2" max="2" width="11.54296875" hidden="1" customWidth="1"/>
    <col min="3" max="3" width="8.7265625" hidden="1" customWidth="1"/>
    <col min="4" max="4" width="10.1796875" bestFit="1" customWidth="1"/>
    <col min="5" max="5" width="10.26953125" bestFit="1" customWidth="1"/>
    <col min="6" max="6" width="26.54296875" customWidth="1"/>
    <col min="7" max="7" width="5.26953125" hidden="1" customWidth="1"/>
    <col min="8" max="8" width="8.453125" customWidth="1"/>
    <col min="9" max="9" width="8.81640625" hidden="1" customWidth="1"/>
    <col min="10" max="10" width="7.453125" hidden="1" customWidth="1"/>
    <col min="11" max="11" width="10.453125" customWidth="1"/>
    <col min="12" max="12" width="6.54296875" hidden="1" customWidth="1"/>
    <col min="13" max="13" width="9.7265625" hidden="1" customWidth="1"/>
    <col min="14" max="14" width="9.1796875" bestFit="1" customWidth="1"/>
    <col min="15" max="15" width="9.7265625" hidden="1" customWidth="1"/>
    <col min="16" max="16" width="8.54296875" bestFit="1" customWidth="1"/>
    <col min="17" max="17" width="10.54296875" bestFit="1" customWidth="1"/>
    <col min="18" max="18" width="12.453125" bestFit="1" customWidth="1"/>
    <col min="19" max="19" width="17.54296875" bestFit="1" customWidth="1"/>
    <col min="20" max="20" width="19.1796875" bestFit="1" customWidth="1"/>
  </cols>
  <sheetData>
    <row r="1" spans="1:22" x14ac:dyDescent="0.35">
      <c r="A1" s="66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4.5" customHeight="1" x14ac:dyDescent="0.35">
      <c r="A2" s="4" t="s">
        <v>0</v>
      </c>
      <c r="B2" s="4"/>
      <c r="C2" s="4"/>
      <c r="D2" s="4"/>
      <c r="E2" s="4"/>
      <c r="F2" s="4" t="s">
        <v>1</v>
      </c>
      <c r="G2" s="60" t="s">
        <v>12</v>
      </c>
      <c r="H2" s="61"/>
      <c r="I2" s="60" t="s">
        <v>21</v>
      </c>
      <c r="J2" s="62"/>
      <c r="K2" s="61"/>
      <c r="L2" s="68" t="s">
        <v>13</v>
      </c>
      <c r="M2" s="69"/>
      <c r="N2" s="70"/>
      <c r="O2" s="71" t="s">
        <v>14</v>
      </c>
      <c r="P2" s="72"/>
      <c r="Q2" s="2" t="s">
        <v>2</v>
      </c>
      <c r="R2" s="4" t="s">
        <v>3</v>
      </c>
      <c r="S2" s="4" t="s">
        <v>4</v>
      </c>
      <c r="T2" s="16" t="s">
        <v>19</v>
      </c>
      <c r="U2" s="16" t="s">
        <v>20</v>
      </c>
    </row>
    <row r="3" spans="1:22" s="3" customFormat="1" ht="14" x14ac:dyDescent="0.3">
      <c r="A3" s="4"/>
      <c r="B3" s="4"/>
      <c r="C3" s="4"/>
      <c r="D3" s="4"/>
      <c r="E3" s="4"/>
      <c r="F3" s="7" t="s">
        <v>5</v>
      </c>
      <c r="G3" s="63">
        <v>20</v>
      </c>
      <c r="H3" s="64"/>
      <c r="I3" s="63">
        <v>25</v>
      </c>
      <c r="J3" s="65"/>
      <c r="K3" s="64"/>
      <c r="L3" s="63">
        <v>25</v>
      </c>
      <c r="M3" s="65"/>
      <c r="N3" s="64"/>
      <c r="O3" s="63">
        <v>30</v>
      </c>
      <c r="P3" s="64"/>
      <c r="Q3" s="8">
        <v>100</v>
      </c>
      <c r="R3" s="4"/>
      <c r="S3" s="4"/>
      <c r="T3" s="1"/>
      <c r="U3" s="1"/>
    </row>
    <row r="4" spans="1:22" s="3" customFormat="1" ht="14" x14ac:dyDescent="0.3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15</v>
      </c>
      <c r="H4" s="4" t="s">
        <v>16</v>
      </c>
      <c r="I4" s="4" t="s">
        <v>17</v>
      </c>
      <c r="J4" s="4" t="s">
        <v>15</v>
      </c>
      <c r="K4" s="4" t="s">
        <v>16</v>
      </c>
      <c r="L4" s="4" t="s">
        <v>17</v>
      </c>
      <c r="M4" s="4" t="s">
        <v>15</v>
      </c>
      <c r="N4" s="4" t="s">
        <v>16</v>
      </c>
      <c r="O4" s="4" t="s">
        <v>15</v>
      </c>
      <c r="P4" s="4" t="s">
        <v>16</v>
      </c>
      <c r="Q4" s="4"/>
      <c r="R4" s="4"/>
      <c r="S4" s="4"/>
      <c r="T4" s="1"/>
      <c r="U4" s="1"/>
    </row>
    <row r="5" spans="1:22" s="3" customFormat="1" ht="14.15" x14ac:dyDescent="0.3">
      <c r="A5" s="10"/>
      <c r="B5" s="11"/>
      <c r="C5" s="11"/>
      <c r="D5" s="10"/>
      <c r="E5" s="10"/>
      <c r="F5" s="10"/>
      <c r="G5" s="14"/>
      <c r="H5" s="17"/>
      <c r="I5" s="13"/>
      <c r="J5" s="13"/>
      <c r="K5" s="13"/>
      <c r="L5" s="13"/>
      <c r="M5" s="13"/>
      <c r="N5" s="13"/>
      <c r="O5" s="13"/>
      <c r="P5" s="13"/>
      <c r="Q5" s="12"/>
      <c r="R5" s="10"/>
      <c r="S5" s="18"/>
      <c r="T5" s="18"/>
      <c r="U5" s="18"/>
    </row>
    <row r="6" spans="1:22" s="3" customFormat="1" ht="15" customHeight="1" x14ac:dyDescent="0.3">
      <c r="A6" s="1">
        <v>1</v>
      </c>
      <c r="B6" s="32" t="s">
        <v>27</v>
      </c>
      <c r="C6" s="32" t="s">
        <v>63</v>
      </c>
      <c r="D6" s="34" t="s">
        <v>94</v>
      </c>
      <c r="E6" s="34" t="s">
        <v>95</v>
      </c>
      <c r="F6" s="34" t="s">
        <v>52</v>
      </c>
      <c r="G6" s="38">
        <v>24</v>
      </c>
      <c r="H6" s="30">
        <f t="shared" ref="H6:H18" si="0">20*G6/52</f>
        <v>9.2307692307692299</v>
      </c>
      <c r="I6" s="30">
        <v>3.31</v>
      </c>
      <c r="J6" s="30">
        <v>3.4</v>
      </c>
      <c r="K6" s="54">
        <f t="shared" ref="K6:K18" si="1">25*I6/J6</f>
        <v>24.338235294117649</v>
      </c>
      <c r="L6" s="55">
        <v>36.29</v>
      </c>
      <c r="M6" s="56">
        <v>46.7</v>
      </c>
      <c r="N6" s="57">
        <f t="shared" ref="N6:N18" si="2">25*L6/M6</f>
        <v>19.427194860813703</v>
      </c>
      <c r="O6" s="55">
        <v>9.3000000000000007</v>
      </c>
      <c r="P6" s="54">
        <f t="shared" ref="P6:P18" si="3">30*O6/10</f>
        <v>27.9</v>
      </c>
      <c r="Q6" s="15">
        <f t="shared" ref="Q6:Q18" si="4">SUM(H6+K6+N6+P6)</f>
        <v>80.896199385700584</v>
      </c>
      <c r="R6" s="27" t="s">
        <v>240</v>
      </c>
      <c r="S6" s="34" t="s">
        <v>58</v>
      </c>
      <c r="T6" s="40"/>
      <c r="U6" s="27"/>
    </row>
    <row r="7" spans="1:22" s="3" customFormat="1" ht="15" customHeight="1" x14ac:dyDescent="0.3">
      <c r="A7" s="1">
        <v>2</v>
      </c>
      <c r="B7" s="31" t="s">
        <v>28</v>
      </c>
      <c r="C7" s="31" t="s">
        <v>64</v>
      </c>
      <c r="D7" s="33" t="s">
        <v>96</v>
      </c>
      <c r="E7" s="33" t="s">
        <v>78</v>
      </c>
      <c r="F7" s="33" t="s">
        <v>97</v>
      </c>
      <c r="G7" s="38">
        <v>12.25</v>
      </c>
      <c r="H7" s="30">
        <f t="shared" si="0"/>
        <v>4.7115384615384617</v>
      </c>
      <c r="I7" s="30">
        <v>3.31</v>
      </c>
      <c r="J7" s="30">
        <v>3.32</v>
      </c>
      <c r="K7" s="54">
        <f t="shared" si="1"/>
        <v>24.924698795180724</v>
      </c>
      <c r="L7" s="55">
        <v>36.29</v>
      </c>
      <c r="M7" s="56">
        <v>36.29</v>
      </c>
      <c r="N7" s="57">
        <f t="shared" si="2"/>
        <v>25</v>
      </c>
      <c r="O7" s="55">
        <v>7.55</v>
      </c>
      <c r="P7" s="54">
        <f t="shared" si="3"/>
        <v>22.65</v>
      </c>
      <c r="Q7" s="15">
        <f t="shared" si="4"/>
        <v>77.286237256719176</v>
      </c>
      <c r="R7" s="27" t="s">
        <v>241</v>
      </c>
      <c r="S7" s="33" t="s">
        <v>105</v>
      </c>
      <c r="T7" s="40" t="s">
        <v>106</v>
      </c>
      <c r="U7" s="27"/>
    </row>
    <row r="8" spans="1:22" s="3" customFormat="1" ht="15" customHeight="1" x14ac:dyDescent="0.3">
      <c r="A8" s="4">
        <v>3</v>
      </c>
      <c r="B8" s="32" t="s">
        <v>74</v>
      </c>
      <c r="C8" s="32" t="s">
        <v>69</v>
      </c>
      <c r="D8" s="34" t="s">
        <v>81</v>
      </c>
      <c r="E8" s="34" t="s">
        <v>82</v>
      </c>
      <c r="F8" s="34" t="s">
        <v>54</v>
      </c>
      <c r="G8" s="38">
        <v>11</v>
      </c>
      <c r="H8" s="30">
        <f t="shared" si="0"/>
        <v>4.2307692307692308</v>
      </c>
      <c r="I8" s="30">
        <v>3.31</v>
      </c>
      <c r="J8" s="30">
        <v>3.42</v>
      </c>
      <c r="K8" s="54">
        <f t="shared" si="1"/>
        <v>24.19590643274854</v>
      </c>
      <c r="L8" s="55">
        <v>36.29</v>
      </c>
      <c r="M8" s="55">
        <v>46.95</v>
      </c>
      <c r="N8" s="57">
        <f t="shared" si="2"/>
        <v>19.32374866879659</v>
      </c>
      <c r="O8" s="55">
        <v>9.15</v>
      </c>
      <c r="P8" s="54">
        <f t="shared" si="3"/>
        <v>27.45</v>
      </c>
      <c r="Q8" s="15">
        <f t="shared" si="4"/>
        <v>75.200424332314356</v>
      </c>
      <c r="R8" s="26" t="s">
        <v>241</v>
      </c>
      <c r="S8" s="34" t="s">
        <v>59</v>
      </c>
      <c r="T8" s="40"/>
      <c r="U8" s="27"/>
    </row>
    <row r="9" spans="1:22" s="3" customFormat="1" ht="15" customHeight="1" x14ac:dyDescent="0.3">
      <c r="A9" s="4">
        <v>4</v>
      </c>
      <c r="B9" s="31" t="s">
        <v>76</v>
      </c>
      <c r="C9" s="31" t="s">
        <v>110</v>
      </c>
      <c r="D9" s="33" t="s">
        <v>85</v>
      </c>
      <c r="E9" s="33" t="s">
        <v>86</v>
      </c>
      <c r="F9" s="35" t="s">
        <v>54</v>
      </c>
      <c r="G9" s="38">
        <v>19.5</v>
      </c>
      <c r="H9" s="30">
        <f t="shared" si="0"/>
        <v>7.5</v>
      </c>
      <c r="I9" s="30">
        <v>3.31</v>
      </c>
      <c r="J9" s="30">
        <v>3.45</v>
      </c>
      <c r="K9" s="54">
        <f t="shared" si="1"/>
        <v>23.985507246376809</v>
      </c>
      <c r="L9" s="55">
        <v>36.29</v>
      </c>
      <c r="M9" s="55">
        <v>45.55</v>
      </c>
      <c r="N9" s="57">
        <f t="shared" si="2"/>
        <v>19.917672886937432</v>
      </c>
      <c r="O9" s="55">
        <v>7.7</v>
      </c>
      <c r="P9" s="54">
        <f t="shared" si="3"/>
        <v>23.1</v>
      </c>
      <c r="Q9" s="15">
        <f t="shared" si="4"/>
        <v>74.503180133314231</v>
      </c>
      <c r="R9" s="26" t="s">
        <v>241</v>
      </c>
      <c r="S9" s="33" t="s">
        <v>59</v>
      </c>
      <c r="T9" s="41"/>
      <c r="U9" s="27"/>
    </row>
    <row r="10" spans="1:22" s="3" customFormat="1" ht="15" customHeight="1" x14ac:dyDescent="0.3">
      <c r="A10" s="4">
        <v>5</v>
      </c>
      <c r="B10" s="32" t="s">
        <v>75</v>
      </c>
      <c r="C10" s="32" t="s">
        <v>109</v>
      </c>
      <c r="D10" s="34" t="s">
        <v>83</v>
      </c>
      <c r="E10" s="34" t="s">
        <v>84</v>
      </c>
      <c r="F10" s="35" t="s">
        <v>47</v>
      </c>
      <c r="G10" s="38">
        <v>21</v>
      </c>
      <c r="H10" s="30">
        <f t="shared" si="0"/>
        <v>8.0769230769230766</v>
      </c>
      <c r="I10" s="30">
        <v>3.31</v>
      </c>
      <c r="J10" s="30">
        <v>3.4</v>
      </c>
      <c r="K10" s="54">
        <f t="shared" si="1"/>
        <v>24.338235294117649</v>
      </c>
      <c r="L10" s="55">
        <v>36.29</v>
      </c>
      <c r="M10" s="55">
        <v>50.45</v>
      </c>
      <c r="N10" s="57">
        <f t="shared" si="2"/>
        <v>17.983151635282457</v>
      </c>
      <c r="O10" s="55">
        <v>7.9</v>
      </c>
      <c r="P10" s="54">
        <f t="shared" si="3"/>
        <v>23.7</v>
      </c>
      <c r="Q10" s="15">
        <f t="shared" si="4"/>
        <v>74.098310006323189</v>
      </c>
      <c r="R10" s="26"/>
      <c r="S10" s="34" t="s">
        <v>57</v>
      </c>
      <c r="T10" s="40"/>
      <c r="U10" s="27"/>
    </row>
    <row r="11" spans="1:22" s="3" customFormat="1" ht="15" customHeight="1" x14ac:dyDescent="0.3">
      <c r="A11" s="1">
        <v>6</v>
      </c>
      <c r="B11" s="32" t="s">
        <v>29</v>
      </c>
      <c r="C11" s="32" t="s">
        <v>65</v>
      </c>
      <c r="D11" s="34" t="s">
        <v>98</v>
      </c>
      <c r="E11" s="34" t="s">
        <v>99</v>
      </c>
      <c r="F11" s="34" t="s">
        <v>37</v>
      </c>
      <c r="G11" s="38">
        <v>19.75</v>
      </c>
      <c r="H11" s="30">
        <f t="shared" si="0"/>
        <v>7.5961538461538458</v>
      </c>
      <c r="I11" s="30">
        <v>3.31</v>
      </c>
      <c r="J11" s="30">
        <v>4.01</v>
      </c>
      <c r="K11" s="54">
        <f t="shared" si="1"/>
        <v>20.635910224438902</v>
      </c>
      <c r="L11" s="55">
        <v>36.29</v>
      </c>
      <c r="M11" s="56">
        <v>47.42</v>
      </c>
      <c r="N11" s="57">
        <f t="shared" si="2"/>
        <v>19.132222690847744</v>
      </c>
      <c r="O11" s="55">
        <v>7.6</v>
      </c>
      <c r="P11" s="54">
        <f t="shared" si="3"/>
        <v>22.8</v>
      </c>
      <c r="Q11" s="15">
        <f t="shared" si="4"/>
        <v>70.164286761440493</v>
      </c>
      <c r="R11" s="27"/>
      <c r="S11" s="34" t="s">
        <v>56</v>
      </c>
      <c r="T11" s="27"/>
      <c r="U11" s="27"/>
    </row>
    <row r="12" spans="1:22" s="3" customFormat="1" ht="15" customHeight="1" x14ac:dyDescent="0.3">
      <c r="A12" s="4">
        <v>7</v>
      </c>
      <c r="B12" s="32" t="s">
        <v>23</v>
      </c>
      <c r="C12" s="32" t="s">
        <v>68</v>
      </c>
      <c r="D12" s="34" t="s">
        <v>79</v>
      </c>
      <c r="E12" s="34" t="s">
        <v>80</v>
      </c>
      <c r="F12" s="34" t="s">
        <v>37</v>
      </c>
      <c r="G12" s="38">
        <v>16.75</v>
      </c>
      <c r="H12" s="30">
        <f t="shared" si="0"/>
        <v>6.4423076923076925</v>
      </c>
      <c r="I12" s="30">
        <v>3.31</v>
      </c>
      <c r="J12" s="30">
        <v>3.46</v>
      </c>
      <c r="K12" s="54">
        <f t="shared" si="1"/>
        <v>23.916184971098268</v>
      </c>
      <c r="L12" s="55">
        <v>36.29</v>
      </c>
      <c r="M12" s="55">
        <v>57.2</v>
      </c>
      <c r="N12" s="57">
        <f t="shared" si="2"/>
        <v>15.861013986013985</v>
      </c>
      <c r="O12" s="55">
        <v>7.75</v>
      </c>
      <c r="P12" s="54">
        <f t="shared" si="3"/>
        <v>23.25</v>
      </c>
      <c r="Q12" s="15">
        <f t="shared" si="4"/>
        <v>69.469506649419941</v>
      </c>
      <c r="R12" s="27"/>
      <c r="S12" s="34" t="s">
        <v>56</v>
      </c>
      <c r="T12" s="27"/>
      <c r="U12" s="27"/>
    </row>
    <row r="13" spans="1:22" s="3" customFormat="1" ht="15" customHeight="1" x14ac:dyDescent="0.3">
      <c r="A13" s="1">
        <v>8</v>
      </c>
      <c r="B13" s="32" t="s">
        <v>26</v>
      </c>
      <c r="C13" s="32" t="s">
        <v>62</v>
      </c>
      <c r="D13" s="34" t="s">
        <v>92</v>
      </c>
      <c r="E13" s="34" t="s">
        <v>93</v>
      </c>
      <c r="F13" s="35" t="s">
        <v>37</v>
      </c>
      <c r="G13" s="38">
        <v>20</v>
      </c>
      <c r="H13" s="30">
        <f t="shared" si="0"/>
        <v>7.6923076923076925</v>
      </c>
      <c r="I13" s="30">
        <v>3.31</v>
      </c>
      <c r="J13" s="30">
        <v>3.31</v>
      </c>
      <c r="K13" s="54">
        <f t="shared" si="1"/>
        <v>25</v>
      </c>
      <c r="L13" s="55">
        <v>36.29</v>
      </c>
      <c r="M13" s="56">
        <v>56.73</v>
      </c>
      <c r="N13" s="57">
        <f t="shared" si="2"/>
        <v>15.992420236206593</v>
      </c>
      <c r="O13" s="55">
        <v>5.9</v>
      </c>
      <c r="P13" s="54">
        <f t="shared" si="3"/>
        <v>17.7</v>
      </c>
      <c r="Q13" s="15">
        <f t="shared" si="4"/>
        <v>66.38472792851428</v>
      </c>
      <c r="R13" s="27"/>
      <c r="S13" s="34" t="s">
        <v>56</v>
      </c>
      <c r="T13" s="34" t="s">
        <v>56</v>
      </c>
      <c r="U13" s="27"/>
    </row>
    <row r="14" spans="1:22" s="3" customFormat="1" ht="15" customHeight="1" x14ac:dyDescent="0.3">
      <c r="A14" s="4">
        <v>9</v>
      </c>
      <c r="B14" s="32" t="s">
        <v>22</v>
      </c>
      <c r="C14" s="32" t="s">
        <v>108</v>
      </c>
      <c r="D14" s="36" t="s">
        <v>77</v>
      </c>
      <c r="E14" s="36" t="s">
        <v>78</v>
      </c>
      <c r="F14" s="35" t="s">
        <v>37</v>
      </c>
      <c r="G14" s="38">
        <v>17.5</v>
      </c>
      <c r="H14" s="30">
        <f t="shared" si="0"/>
        <v>6.7307692307692308</v>
      </c>
      <c r="I14" s="30">
        <v>3.31</v>
      </c>
      <c r="J14" s="30">
        <v>3.39</v>
      </c>
      <c r="K14" s="54">
        <f t="shared" si="1"/>
        <v>24.410029498525073</v>
      </c>
      <c r="L14" s="55">
        <v>36.29</v>
      </c>
      <c r="M14" s="55">
        <v>58.73</v>
      </c>
      <c r="N14" s="57">
        <f t="shared" si="2"/>
        <v>15.447812021113572</v>
      </c>
      <c r="O14" s="55">
        <v>5.5</v>
      </c>
      <c r="P14" s="54">
        <f t="shared" si="3"/>
        <v>16.5</v>
      </c>
      <c r="Q14" s="15">
        <f t="shared" si="4"/>
        <v>63.088610750407874</v>
      </c>
      <c r="R14" s="26"/>
      <c r="S14" s="34" t="s">
        <v>56</v>
      </c>
      <c r="T14" s="27"/>
      <c r="U14" s="27"/>
    </row>
    <row r="15" spans="1:22" s="3" customFormat="1" ht="15" customHeight="1" x14ac:dyDescent="0.3">
      <c r="A15" s="1">
        <v>10</v>
      </c>
      <c r="B15" s="31" t="s">
        <v>30</v>
      </c>
      <c r="C15" s="31" t="s">
        <v>66</v>
      </c>
      <c r="D15" s="33" t="s">
        <v>100</v>
      </c>
      <c r="E15" s="33" t="s">
        <v>80</v>
      </c>
      <c r="F15" s="33" t="s">
        <v>101</v>
      </c>
      <c r="G15" s="38">
        <v>19.5</v>
      </c>
      <c r="H15" s="30">
        <f t="shared" si="0"/>
        <v>7.5</v>
      </c>
      <c r="I15" s="30">
        <v>3.31</v>
      </c>
      <c r="J15" s="30">
        <v>4.2</v>
      </c>
      <c r="K15" s="54">
        <f t="shared" si="1"/>
        <v>19.702380952380953</v>
      </c>
      <c r="L15" s="55">
        <v>36.29</v>
      </c>
      <c r="M15" s="56">
        <v>40.04</v>
      </c>
      <c r="N15" s="57">
        <f t="shared" si="2"/>
        <v>22.658591408591409</v>
      </c>
      <c r="O15" s="55">
        <v>4.0999999999999996</v>
      </c>
      <c r="P15" s="54">
        <f t="shared" si="3"/>
        <v>12.299999999999999</v>
      </c>
      <c r="Q15" s="15">
        <f t="shared" si="4"/>
        <v>62.160972360972359</v>
      </c>
      <c r="R15" s="27"/>
      <c r="S15" s="33" t="s">
        <v>107</v>
      </c>
      <c r="T15" s="33" t="s">
        <v>107</v>
      </c>
      <c r="U15" s="27"/>
    </row>
    <row r="16" spans="1:22" s="3" customFormat="1" ht="15" customHeight="1" x14ac:dyDescent="0.3">
      <c r="A16" s="4">
        <v>11</v>
      </c>
      <c r="B16" s="32" t="s">
        <v>24</v>
      </c>
      <c r="C16" s="32" t="s">
        <v>60</v>
      </c>
      <c r="D16" s="34" t="s">
        <v>87</v>
      </c>
      <c r="E16" s="34" t="s">
        <v>88</v>
      </c>
      <c r="F16" s="34" t="s">
        <v>89</v>
      </c>
      <c r="G16" s="38">
        <v>18.5</v>
      </c>
      <c r="H16" s="30">
        <f t="shared" si="0"/>
        <v>7.115384615384615</v>
      </c>
      <c r="I16" s="30">
        <v>3.31</v>
      </c>
      <c r="J16" s="30">
        <v>3.35</v>
      </c>
      <c r="K16" s="54">
        <f t="shared" si="1"/>
        <v>24.701492537313431</v>
      </c>
      <c r="L16" s="55">
        <v>36.29</v>
      </c>
      <c r="M16" s="55">
        <v>68.2</v>
      </c>
      <c r="N16" s="57">
        <f t="shared" si="2"/>
        <v>13.302785923753666</v>
      </c>
      <c r="O16" s="55">
        <v>4.4000000000000004</v>
      </c>
      <c r="P16" s="54">
        <f t="shared" si="3"/>
        <v>13.2</v>
      </c>
      <c r="Q16" s="15">
        <f t="shared" si="4"/>
        <v>58.319663076451718</v>
      </c>
      <c r="R16" s="26"/>
      <c r="S16" s="34" t="s">
        <v>104</v>
      </c>
      <c r="T16" s="40"/>
      <c r="U16" s="27"/>
    </row>
    <row r="17" spans="1:21" s="3" customFormat="1" ht="15" customHeight="1" x14ac:dyDescent="0.3">
      <c r="A17" s="4">
        <v>12</v>
      </c>
      <c r="B17" s="32" t="s">
        <v>25</v>
      </c>
      <c r="C17" s="32" t="s">
        <v>61</v>
      </c>
      <c r="D17" s="34" t="s">
        <v>90</v>
      </c>
      <c r="E17" s="34" t="s">
        <v>91</v>
      </c>
      <c r="F17" s="34" t="s">
        <v>89</v>
      </c>
      <c r="G17" s="38">
        <v>15</v>
      </c>
      <c r="H17" s="30">
        <f t="shared" si="0"/>
        <v>5.7692307692307692</v>
      </c>
      <c r="I17" s="30">
        <v>3.31</v>
      </c>
      <c r="J17" s="30">
        <v>3.36</v>
      </c>
      <c r="K17" s="54">
        <f t="shared" si="1"/>
        <v>24.62797619047619</v>
      </c>
      <c r="L17" s="55">
        <v>36.29</v>
      </c>
      <c r="M17" s="55">
        <v>47.33</v>
      </c>
      <c r="N17" s="57">
        <f t="shared" si="2"/>
        <v>19.168603422776254</v>
      </c>
      <c r="O17" s="55">
        <v>0</v>
      </c>
      <c r="P17" s="54">
        <f t="shared" si="3"/>
        <v>0</v>
      </c>
      <c r="Q17" s="15">
        <f t="shared" si="4"/>
        <v>49.565810382483214</v>
      </c>
      <c r="R17" s="26"/>
      <c r="S17" s="34" t="s">
        <v>104</v>
      </c>
      <c r="T17" s="40"/>
      <c r="U17" s="27"/>
    </row>
    <row r="18" spans="1:21" s="3" customFormat="1" ht="15" customHeight="1" x14ac:dyDescent="0.3">
      <c r="A18" s="1">
        <v>13</v>
      </c>
      <c r="B18" s="32" t="s">
        <v>31</v>
      </c>
      <c r="C18" s="32" t="s">
        <v>67</v>
      </c>
      <c r="D18" s="34" t="s">
        <v>102</v>
      </c>
      <c r="E18" s="34" t="s">
        <v>103</v>
      </c>
      <c r="F18" s="34" t="s">
        <v>89</v>
      </c>
      <c r="G18" s="38">
        <v>17.25</v>
      </c>
      <c r="H18" s="30">
        <f t="shared" si="0"/>
        <v>6.634615384615385</v>
      </c>
      <c r="I18" s="30">
        <v>3.31</v>
      </c>
      <c r="J18" s="30">
        <v>3.36</v>
      </c>
      <c r="K18" s="54">
        <f t="shared" si="1"/>
        <v>24.62797619047619</v>
      </c>
      <c r="L18" s="55">
        <v>36.29</v>
      </c>
      <c r="M18" s="56">
        <v>71.23</v>
      </c>
      <c r="N18" s="57">
        <f t="shared" si="2"/>
        <v>12.736908605924469</v>
      </c>
      <c r="O18" s="55">
        <v>0</v>
      </c>
      <c r="P18" s="54">
        <f t="shared" si="3"/>
        <v>0</v>
      </c>
      <c r="Q18" s="15">
        <f t="shared" si="4"/>
        <v>43.999500181016046</v>
      </c>
      <c r="R18" s="27"/>
      <c r="S18" s="34" t="s">
        <v>104</v>
      </c>
      <c r="T18" s="40"/>
      <c r="U18" s="27"/>
    </row>
  </sheetData>
  <autoFilter ref="A5:U5">
    <sortState ref="A6:U18">
      <sortCondition descending="1" ref="Q5"/>
    </sortState>
  </autoFilter>
  <mergeCells count="9">
    <mergeCell ref="O2:P2"/>
    <mergeCell ref="L3:N3"/>
    <mergeCell ref="O3:P3"/>
    <mergeCell ref="A1:V1"/>
    <mergeCell ref="G2:H2"/>
    <mergeCell ref="I2:K2"/>
    <mergeCell ref="G3:H3"/>
    <mergeCell ref="I3:K3"/>
    <mergeCell ref="L2:N2"/>
  </mergeCells>
  <pageMargins left="0.25" right="0.25" top="0.75" bottom="0.75" header="0.3" footer="0.3"/>
  <pageSetup paperSize="9" scale="8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zoomScale="80" zoomScaleNormal="80" workbookViewId="0">
      <selection activeCell="R8" sqref="R8"/>
    </sheetView>
  </sheetViews>
  <sheetFormatPr defaultRowHeight="14.5" x14ac:dyDescent="0.35"/>
  <cols>
    <col min="1" max="1" width="9.81640625" bestFit="1" customWidth="1"/>
    <col min="2" max="2" width="11.54296875" hidden="1" customWidth="1"/>
    <col min="3" max="3" width="8" customWidth="1"/>
    <col min="4" max="4" width="12.26953125" customWidth="1"/>
    <col min="5" max="5" width="10" customWidth="1"/>
    <col min="6" max="6" width="23.1796875" customWidth="1"/>
    <col min="7" max="7" width="6.1796875" bestFit="1" customWidth="1"/>
    <col min="8" max="8" width="8.26953125" customWidth="1"/>
    <col min="9" max="9" width="7" customWidth="1"/>
    <col min="10" max="10" width="7.453125" customWidth="1"/>
    <col min="11" max="11" width="10.54296875" customWidth="1"/>
    <col min="12" max="12" width="6.81640625" customWidth="1"/>
    <col min="13" max="13" width="7.453125" customWidth="1"/>
    <col min="14" max="14" width="10.453125" customWidth="1"/>
    <col min="15" max="15" width="9.7265625" bestFit="1" customWidth="1"/>
    <col min="16" max="16" width="8.54296875" bestFit="1" customWidth="1"/>
    <col min="17" max="17" width="10.54296875" bestFit="1" customWidth="1"/>
    <col min="18" max="18" width="10.81640625" bestFit="1" customWidth="1"/>
    <col min="19" max="19" width="18.453125" bestFit="1" customWidth="1"/>
  </cols>
  <sheetData>
    <row r="1" spans="1:21" x14ac:dyDescent="0.35">
      <c r="A1" s="66" t="s">
        <v>149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4.5" customHeight="1" x14ac:dyDescent="0.35">
      <c r="A2" s="4" t="s">
        <v>0</v>
      </c>
      <c r="B2" s="4"/>
      <c r="C2" s="4"/>
      <c r="D2" s="4"/>
      <c r="E2" s="4"/>
      <c r="F2" s="4" t="s">
        <v>1</v>
      </c>
      <c r="G2" s="60" t="s">
        <v>12</v>
      </c>
      <c r="H2" s="61"/>
      <c r="I2" s="60" t="s">
        <v>21</v>
      </c>
      <c r="J2" s="62"/>
      <c r="K2" s="61"/>
      <c r="L2" s="68" t="s">
        <v>13</v>
      </c>
      <c r="M2" s="69"/>
      <c r="N2" s="70"/>
      <c r="O2" s="71" t="s">
        <v>14</v>
      </c>
      <c r="P2" s="72"/>
      <c r="Q2" s="2" t="s">
        <v>2</v>
      </c>
      <c r="R2" s="4" t="s">
        <v>3</v>
      </c>
      <c r="S2" s="4" t="s">
        <v>4</v>
      </c>
      <c r="T2" s="16" t="s">
        <v>19</v>
      </c>
      <c r="U2" s="16" t="s">
        <v>20</v>
      </c>
    </row>
    <row r="3" spans="1:21" ht="14.5" customHeight="1" x14ac:dyDescent="0.35">
      <c r="A3" s="4"/>
      <c r="B3" s="4"/>
      <c r="C3" s="4"/>
      <c r="D3" s="4"/>
      <c r="E3" s="4"/>
      <c r="F3" s="7" t="s">
        <v>5</v>
      </c>
      <c r="G3" s="63">
        <v>20</v>
      </c>
      <c r="H3" s="64"/>
      <c r="I3" s="63">
        <v>25</v>
      </c>
      <c r="J3" s="65"/>
      <c r="K3" s="64"/>
      <c r="L3" s="63">
        <v>25</v>
      </c>
      <c r="M3" s="65"/>
      <c r="N3" s="64"/>
      <c r="O3" s="63">
        <v>30</v>
      </c>
      <c r="P3" s="64"/>
      <c r="Q3" s="8">
        <v>100</v>
      </c>
      <c r="R3" s="4"/>
      <c r="S3" s="4"/>
      <c r="T3" s="1"/>
      <c r="U3" s="1"/>
    </row>
    <row r="4" spans="1:21" x14ac:dyDescent="0.35">
      <c r="A4" s="4"/>
      <c r="B4" s="4" t="s">
        <v>6</v>
      </c>
      <c r="C4" s="4" t="s">
        <v>139</v>
      </c>
      <c r="D4" s="4" t="s">
        <v>7</v>
      </c>
      <c r="E4" s="4" t="s">
        <v>8</v>
      </c>
      <c r="F4" s="4" t="s">
        <v>9</v>
      </c>
      <c r="G4" s="4" t="s">
        <v>15</v>
      </c>
      <c r="H4" s="4" t="s">
        <v>16</v>
      </c>
      <c r="I4" s="4" t="s">
        <v>17</v>
      </c>
      <c r="J4" s="4" t="s">
        <v>15</v>
      </c>
      <c r="K4" s="4" t="s">
        <v>16</v>
      </c>
      <c r="L4" s="4" t="s">
        <v>17</v>
      </c>
      <c r="M4" s="4" t="s">
        <v>15</v>
      </c>
      <c r="N4" s="4" t="s">
        <v>16</v>
      </c>
      <c r="O4" s="4" t="s">
        <v>15</v>
      </c>
      <c r="P4" s="4" t="s">
        <v>16</v>
      </c>
      <c r="Q4" s="4"/>
      <c r="R4" s="4"/>
      <c r="S4" s="4"/>
      <c r="T4" s="1"/>
      <c r="U4" s="1"/>
    </row>
    <row r="5" spans="1:21" x14ac:dyDescent="0.35">
      <c r="A5" s="10"/>
      <c r="B5" s="11"/>
      <c r="C5" s="11"/>
      <c r="D5" s="10"/>
      <c r="E5" s="10"/>
      <c r="F5" s="10"/>
      <c r="G5" s="14"/>
      <c r="H5" s="17"/>
      <c r="I5" s="13"/>
      <c r="J5" s="13"/>
      <c r="K5" s="13"/>
      <c r="L5" s="13"/>
      <c r="M5" s="13"/>
      <c r="N5" s="13"/>
      <c r="O5" s="13"/>
      <c r="P5" s="13"/>
      <c r="Q5" s="12"/>
      <c r="R5" s="10"/>
      <c r="S5" s="18"/>
      <c r="T5" s="18"/>
      <c r="U5" s="18"/>
    </row>
    <row r="6" spans="1:21" ht="15" customHeight="1" x14ac:dyDescent="0.35">
      <c r="A6" s="4">
        <v>1</v>
      </c>
      <c r="B6" s="32" t="s">
        <v>117</v>
      </c>
      <c r="C6" s="32" t="s">
        <v>147</v>
      </c>
      <c r="D6" s="34" t="s">
        <v>131</v>
      </c>
      <c r="E6" s="34" t="s">
        <v>132</v>
      </c>
      <c r="F6" s="35" t="s">
        <v>54</v>
      </c>
      <c r="G6" s="44">
        <v>18</v>
      </c>
      <c r="H6" s="17">
        <f t="shared" ref="H6:H14" si="0">20*G6/52</f>
        <v>6.9230769230769234</v>
      </c>
      <c r="I6" s="30">
        <v>1.59</v>
      </c>
      <c r="J6" s="30">
        <v>2.2000000000000002</v>
      </c>
      <c r="K6" s="13">
        <f t="shared" ref="K6:K14" si="1">25*I6/J6</f>
        <v>18.068181818181817</v>
      </c>
      <c r="L6" s="28">
        <v>44.36</v>
      </c>
      <c r="M6" s="28">
        <v>44.36</v>
      </c>
      <c r="N6" s="12">
        <f t="shared" ref="N6:N14" si="2">25*L6/M6</f>
        <v>25</v>
      </c>
      <c r="O6" s="28">
        <v>9.25</v>
      </c>
      <c r="P6" s="13">
        <f t="shared" ref="P6:P14" si="3">30*O6/10</f>
        <v>27.75</v>
      </c>
      <c r="Q6" s="15">
        <f t="shared" ref="Q6:Q14" si="4">SUM(H6+K6+N6+P6)</f>
        <v>77.741258741258747</v>
      </c>
      <c r="R6" s="26" t="s">
        <v>240</v>
      </c>
      <c r="S6" s="34" t="s">
        <v>138</v>
      </c>
      <c r="T6" s="27"/>
      <c r="U6" s="27"/>
    </row>
    <row r="7" spans="1:21" ht="15" customHeight="1" x14ac:dyDescent="0.35">
      <c r="A7" s="4">
        <v>2</v>
      </c>
      <c r="B7" s="32" t="s">
        <v>116</v>
      </c>
      <c r="C7" s="32" t="s">
        <v>141</v>
      </c>
      <c r="D7" s="34" t="s">
        <v>129</v>
      </c>
      <c r="E7" s="34" t="s">
        <v>130</v>
      </c>
      <c r="F7" s="34" t="s">
        <v>54</v>
      </c>
      <c r="G7" s="44">
        <v>12.25</v>
      </c>
      <c r="H7" s="17">
        <f t="shared" si="0"/>
        <v>4.7115384615384617</v>
      </c>
      <c r="I7" s="30">
        <v>1.59</v>
      </c>
      <c r="J7" s="30">
        <v>1.59</v>
      </c>
      <c r="K7" s="13">
        <f t="shared" si="1"/>
        <v>25</v>
      </c>
      <c r="L7" s="28">
        <v>44.36</v>
      </c>
      <c r="M7" s="28">
        <v>58.2</v>
      </c>
      <c r="N7" s="12">
        <f t="shared" si="2"/>
        <v>19.054982817869416</v>
      </c>
      <c r="O7" s="28">
        <v>9.5</v>
      </c>
      <c r="P7" s="13">
        <f t="shared" si="3"/>
        <v>28.5</v>
      </c>
      <c r="Q7" s="15">
        <f t="shared" si="4"/>
        <v>77.266521279407868</v>
      </c>
      <c r="R7" s="26" t="s">
        <v>241</v>
      </c>
      <c r="S7" s="34" t="s">
        <v>138</v>
      </c>
      <c r="T7" s="27"/>
      <c r="U7" s="27"/>
    </row>
    <row r="8" spans="1:21" ht="15" customHeight="1" x14ac:dyDescent="0.35">
      <c r="A8" s="1">
        <v>3</v>
      </c>
      <c r="B8" s="31" t="s">
        <v>118</v>
      </c>
      <c r="C8" s="31" t="s">
        <v>146</v>
      </c>
      <c r="D8" s="33" t="s">
        <v>133</v>
      </c>
      <c r="E8" s="33" t="s">
        <v>134</v>
      </c>
      <c r="F8" s="35" t="s">
        <v>54</v>
      </c>
      <c r="G8" s="44">
        <v>17.75</v>
      </c>
      <c r="H8" s="17">
        <f t="shared" si="0"/>
        <v>6.8269230769230766</v>
      </c>
      <c r="I8" s="30">
        <v>1.59</v>
      </c>
      <c r="J8" s="30">
        <v>2.02</v>
      </c>
      <c r="K8" s="13">
        <f t="shared" si="1"/>
        <v>19.678217821782177</v>
      </c>
      <c r="L8" s="28">
        <v>44.36</v>
      </c>
      <c r="M8" s="29">
        <v>49.11</v>
      </c>
      <c r="N8" s="12">
        <f t="shared" si="2"/>
        <v>22.581958867847689</v>
      </c>
      <c r="O8" s="28">
        <v>8.75</v>
      </c>
      <c r="P8" s="13">
        <f t="shared" si="3"/>
        <v>26.25</v>
      </c>
      <c r="Q8" s="15">
        <f t="shared" si="4"/>
        <v>75.337099766552939</v>
      </c>
      <c r="R8" s="26" t="s">
        <v>241</v>
      </c>
      <c r="S8" s="33" t="s">
        <v>138</v>
      </c>
      <c r="T8" s="27"/>
      <c r="U8" s="27"/>
    </row>
    <row r="9" spans="1:21" ht="15" customHeight="1" x14ac:dyDescent="0.35">
      <c r="A9" s="4">
        <v>4</v>
      </c>
      <c r="B9" s="31" t="s">
        <v>115</v>
      </c>
      <c r="C9" s="31" t="s">
        <v>144</v>
      </c>
      <c r="D9" s="33" t="s">
        <v>127</v>
      </c>
      <c r="E9" s="33" t="s">
        <v>128</v>
      </c>
      <c r="F9" s="34" t="s">
        <v>123</v>
      </c>
      <c r="G9" s="44">
        <v>18.75</v>
      </c>
      <c r="H9" s="17">
        <f t="shared" si="0"/>
        <v>7.2115384615384617</v>
      </c>
      <c r="I9" s="30">
        <v>1.59</v>
      </c>
      <c r="J9" s="30">
        <v>2.06</v>
      </c>
      <c r="K9" s="13">
        <f t="shared" si="1"/>
        <v>19.296116504854368</v>
      </c>
      <c r="L9" s="28">
        <v>44.36</v>
      </c>
      <c r="M9" s="28">
        <v>45.01</v>
      </c>
      <c r="N9" s="12">
        <f t="shared" si="2"/>
        <v>24.638969117973783</v>
      </c>
      <c r="O9" s="28">
        <v>8.0500000000000007</v>
      </c>
      <c r="P9" s="13">
        <f t="shared" si="3"/>
        <v>24.150000000000002</v>
      </c>
      <c r="Q9" s="15">
        <f t="shared" si="4"/>
        <v>75.296624084366613</v>
      </c>
      <c r="R9" s="26"/>
      <c r="S9" s="33" t="s">
        <v>137</v>
      </c>
      <c r="T9" s="27"/>
      <c r="U9" s="27"/>
    </row>
    <row r="10" spans="1:21" ht="15" customHeight="1" x14ac:dyDescent="0.35">
      <c r="A10" s="4">
        <v>5</v>
      </c>
      <c r="B10" s="31" t="s">
        <v>112</v>
      </c>
      <c r="C10" s="31" t="s">
        <v>143</v>
      </c>
      <c r="D10" s="33" t="s">
        <v>121</v>
      </c>
      <c r="E10" s="33" t="s">
        <v>122</v>
      </c>
      <c r="F10" s="35" t="s">
        <v>123</v>
      </c>
      <c r="G10" s="44">
        <v>21.75</v>
      </c>
      <c r="H10" s="17">
        <f t="shared" si="0"/>
        <v>8.365384615384615</v>
      </c>
      <c r="I10" s="30">
        <v>1.59</v>
      </c>
      <c r="J10" s="30">
        <v>2.1800000000000002</v>
      </c>
      <c r="K10" s="13">
        <f t="shared" si="1"/>
        <v>18.23394495412844</v>
      </c>
      <c r="L10" s="28">
        <v>44.36</v>
      </c>
      <c r="M10" s="28">
        <v>66.290000000000006</v>
      </c>
      <c r="N10" s="12">
        <f t="shared" si="2"/>
        <v>16.729521798159599</v>
      </c>
      <c r="O10" s="28">
        <v>8.65</v>
      </c>
      <c r="P10" s="13">
        <f t="shared" si="3"/>
        <v>25.95</v>
      </c>
      <c r="Q10" s="15">
        <f t="shared" si="4"/>
        <v>69.278851367672658</v>
      </c>
      <c r="R10" s="27"/>
      <c r="S10" s="33" t="s">
        <v>137</v>
      </c>
      <c r="T10" s="27"/>
      <c r="U10" s="27"/>
    </row>
    <row r="11" spans="1:21" ht="15" customHeight="1" x14ac:dyDescent="0.35">
      <c r="A11" s="1">
        <v>6</v>
      </c>
      <c r="B11" s="32" t="s">
        <v>119</v>
      </c>
      <c r="C11" s="32" t="s">
        <v>148</v>
      </c>
      <c r="D11" s="34" t="s">
        <v>135</v>
      </c>
      <c r="E11" s="34" t="s">
        <v>136</v>
      </c>
      <c r="F11" s="34" t="s">
        <v>123</v>
      </c>
      <c r="G11" s="44">
        <v>17.75</v>
      </c>
      <c r="H11" s="17">
        <f t="shared" si="0"/>
        <v>6.8269230769230766</v>
      </c>
      <c r="I11" s="30">
        <v>1.59</v>
      </c>
      <c r="J11" s="30">
        <v>2.06</v>
      </c>
      <c r="K11" s="13">
        <f t="shared" si="1"/>
        <v>19.296116504854368</v>
      </c>
      <c r="L11" s="28">
        <v>44.36</v>
      </c>
      <c r="M11" s="29">
        <v>70.86</v>
      </c>
      <c r="N11" s="12">
        <f t="shared" si="2"/>
        <v>15.650578605701384</v>
      </c>
      <c r="O11" s="28">
        <v>8.5</v>
      </c>
      <c r="P11" s="13">
        <f t="shared" si="3"/>
        <v>25.5</v>
      </c>
      <c r="Q11" s="15">
        <f t="shared" si="4"/>
        <v>67.273618187478831</v>
      </c>
      <c r="R11" s="27"/>
      <c r="S11" s="34" t="s">
        <v>137</v>
      </c>
      <c r="T11" s="27"/>
      <c r="U11" s="27"/>
    </row>
    <row r="12" spans="1:21" ht="15" customHeight="1" x14ac:dyDescent="0.35">
      <c r="A12" s="4">
        <v>7</v>
      </c>
      <c r="B12" s="31" t="s">
        <v>113</v>
      </c>
      <c r="C12" s="31" t="s">
        <v>140</v>
      </c>
      <c r="D12" s="33" t="s">
        <v>124</v>
      </c>
      <c r="E12" s="33" t="s">
        <v>18</v>
      </c>
      <c r="F12" s="33" t="s">
        <v>101</v>
      </c>
      <c r="G12" s="44">
        <v>15</v>
      </c>
      <c r="H12" s="17">
        <f t="shared" si="0"/>
        <v>5.7692307692307692</v>
      </c>
      <c r="I12" s="30">
        <v>1.59</v>
      </c>
      <c r="J12" s="30">
        <v>2.2599999999999998</v>
      </c>
      <c r="K12" s="13">
        <f t="shared" si="1"/>
        <v>17.588495575221241</v>
      </c>
      <c r="L12" s="28">
        <v>44.36</v>
      </c>
      <c r="M12" s="28">
        <v>65.17</v>
      </c>
      <c r="N12" s="12">
        <f t="shared" si="2"/>
        <v>17.017032376860517</v>
      </c>
      <c r="O12" s="28">
        <v>8.6</v>
      </c>
      <c r="P12" s="13">
        <f t="shared" si="3"/>
        <v>25.8</v>
      </c>
      <c r="Q12" s="15">
        <f t="shared" si="4"/>
        <v>66.174758721312529</v>
      </c>
      <c r="R12" s="26"/>
      <c r="S12" s="33" t="s">
        <v>107</v>
      </c>
      <c r="T12" s="27"/>
      <c r="U12" s="27"/>
    </row>
    <row r="13" spans="1:21" ht="15" customHeight="1" x14ac:dyDescent="0.35">
      <c r="A13" s="4">
        <v>8</v>
      </c>
      <c r="B13" s="31" t="s">
        <v>114</v>
      </c>
      <c r="C13" s="31" t="s">
        <v>142</v>
      </c>
      <c r="D13" s="33" t="s">
        <v>125</v>
      </c>
      <c r="E13" s="33" t="s">
        <v>126</v>
      </c>
      <c r="F13" s="34" t="s">
        <v>54</v>
      </c>
      <c r="G13" s="44">
        <v>11.75</v>
      </c>
      <c r="H13" s="17">
        <f t="shared" si="0"/>
        <v>4.5192307692307692</v>
      </c>
      <c r="I13" s="30">
        <v>1.59</v>
      </c>
      <c r="J13" s="30">
        <v>2.19</v>
      </c>
      <c r="K13" s="13">
        <f t="shared" si="1"/>
        <v>18.150684931506849</v>
      </c>
      <c r="L13" s="28">
        <v>44.36</v>
      </c>
      <c r="M13" s="28">
        <v>67.89</v>
      </c>
      <c r="N13" s="12">
        <f t="shared" si="2"/>
        <v>16.335248195610546</v>
      </c>
      <c r="O13" s="28">
        <v>8.8000000000000007</v>
      </c>
      <c r="P13" s="13">
        <f t="shared" si="3"/>
        <v>26.4</v>
      </c>
      <c r="Q13" s="15">
        <f t="shared" si="4"/>
        <v>65.405163896348171</v>
      </c>
      <c r="R13" s="26"/>
      <c r="S13" s="33" t="s">
        <v>138</v>
      </c>
      <c r="T13" s="27"/>
      <c r="U13" s="27"/>
    </row>
    <row r="14" spans="1:21" ht="15" customHeight="1" x14ac:dyDescent="0.35">
      <c r="A14" s="4">
        <v>9</v>
      </c>
      <c r="B14" s="31" t="s">
        <v>111</v>
      </c>
      <c r="C14" s="31" t="s">
        <v>145</v>
      </c>
      <c r="D14" s="41" t="s">
        <v>120</v>
      </c>
      <c r="E14" s="41" t="s">
        <v>42</v>
      </c>
      <c r="F14" s="34" t="s">
        <v>37</v>
      </c>
      <c r="G14" s="44">
        <v>9.75</v>
      </c>
      <c r="H14" s="17">
        <f t="shared" si="0"/>
        <v>3.75</v>
      </c>
      <c r="I14" s="30">
        <v>1.59</v>
      </c>
      <c r="J14" s="30">
        <v>2.19</v>
      </c>
      <c r="K14" s="13">
        <f t="shared" si="1"/>
        <v>18.150684931506849</v>
      </c>
      <c r="L14" s="28">
        <v>44.36</v>
      </c>
      <c r="M14" s="28">
        <v>78.67</v>
      </c>
      <c r="N14" s="12">
        <f t="shared" si="2"/>
        <v>14.096860302529553</v>
      </c>
      <c r="O14" s="28">
        <v>7.95</v>
      </c>
      <c r="P14" s="13">
        <f t="shared" si="3"/>
        <v>23.85</v>
      </c>
      <c r="Q14" s="15">
        <f t="shared" si="4"/>
        <v>59.847545234036403</v>
      </c>
      <c r="R14" s="26"/>
      <c r="S14" s="33" t="s">
        <v>56</v>
      </c>
      <c r="T14" s="27"/>
      <c r="U14" s="27"/>
    </row>
  </sheetData>
  <mergeCells count="9">
    <mergeCell ref="A1:U1"/>
    <mergeCell ref="L2:N2"/>
    <mergeCell ref="O2:P2"/>
    <mergeCell ref="L3:N3"/>
    <mergeCell ref="O3:P3"/>
    <mergeCell ref="G2:H2"/>
    <mergeCell ref="I2:K2"/>
    <mergeCell ref="G3:H3"/>
    <mergeCell ref="I3:K3"/>
  </mergeCells>
  <pageMargins left="0.7" right="0.7" top="0.75" bottom="0.75" header="0.3" footer="0.3"/>
  <pageSetup paperSize="9" scale="6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zoomScale="90" zoomScaleNormal="90" workbookViewId="0">
      <selection activeCell="R6" sqref="R6:R8"/>
    </sheetView>
  </sheetViews>
  <sheetFormatPr defaultRowHeight="14.5" x14ac:dyDescent="0.35"/>
  <cols>
    <col min="1" max="1" width="11" customWidth="1"/>
    <col min="2" max="2" width="13.26953125" hidden="1" customWidth="1"/>
    <col min="3" max="3" width="6.7265625" customWidth="1"/>
    <col min="4" max="4" width="16.453125" bestFit="1" customWidth="1"/>
    <col min="5" max="5" width="11.26953125" bestFit="1" customWidth="1"/>
    <col min="6" max="6" width="20.08984375" customWidth="1"/>
    <col min="7" max="7" width="6.453125" customWidth="1"/>
    <col min="8" max="8" width="8.81640625" customWidth="1"/>
    <col min="9" max="9" width="7.81640625" customWidth="1"/>
    <col min="10" max="10" width="7.54296875" customWidth="1"/>
    <col min="11" max="11" width="12.54296875" customWidth="1"/>
    <col min="12" max="12" width="6.81640625" customWidth="1"/>
    <col min="13" max="13" width="7.54296875" customWidth="1"/>
    <col min="14" max="14" width="9.54296875" bestFit="1" customWidth="1"/>
    <col min="15" max="15" width="5.453125" bestFit="1" customWidth="1"/>
    <col min="16" max="16" width="8.54296875" bestFit="1" customWidth="1"/>
    <col min="17" max="17" width="10.54296875" bestFit="1" customWidth="1"/>
    <col min="18" max="18" width="10.81640625" bestFit="1" customWidth="1"/>
    <col min="19" max="19" width="19" bestFit="1" customWidth="1"/>
  </cols>
  <sheetData>
    <row r="1" spans="1:23" x14ac:dyDescent="0.35">
      <c r="A1" s="66" t="s">
        <v>150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4.5" customHeight="1" x14ac:dyDescent="0.35">
      <c r="A2" s="4" t="s">
        <v>0</v>
      </c>
      <c r="B2" s="4"/>
      <c r="C2" s="4"/>
      <c r="D2" s="4"/>
      <c r="E2" s="4"/>
      <c r="F2" s="4" t="s">
        <v>1</v>
      </c>
      <c r="G2" s="60" t="s">
        <v>12</v>
      </c>
      <c r="H2" s="61"/>
      <c r="I2" s="60" t="s">
        <v>21</v>
      </c>
      <c r="J2" s="62"/>
      <c r="K2" s="61"/>
      <c r="L2" s="68" t="s">
        <v>13</v>
      </c>
      <c r="M2" s="69"/>
      <c r="N2" s="70"/>
      <c r="O2" s="71" t="s">
        <v>14</v>
      </c>
      <c r="P2" s="72"/>
      <c r="Q2" s="2" t="s">
        <v>2</v>
      </c>
      <c r="R2" s="4" t="s">
        <v>3</v>
      </c>
      <c r="S2" s="4" t="s">
        <v>4</v>
      </c>
      <c r="T2" s="16" t="s">
        <v>19</v>
      </c>
      <c r="U2" s="16" t="s">
        <v>20</v>
      </c>
    </row>
    <row r="3" spans="1:23" ht="14.5" customHeight="1" x14ac:dyDescent="0.35">
      <c r="A3" s="4"/>
      <c r="B3" s="4"/>
      <c r="C3" s="4"/>
      <c r="D3" s="4"/>
      <c r="E3" s="4"/>
      <c r="F3" s="7" t="s">
        <v>5</v>
      </c>
      <c r="G3" s="63">
        <v>20</v>
      </c>
      <c r="H3" s="64"/>
      <c r="I3" s="63">
        <v>25</v>
      </c>
      <c r="J3" s="65"/>
      <c r="K3" s="64"/>
      <c r="L3" s="63">
        <v>25</v>
      </c>
      <c r="M3" s="65"/>
      <c r="N3" s="64"/>
      <c r="O3" s="63">
        <v>30</v>
      </c>
      <c r="P3" s="64"/>
      <c r="Q3" s="8">
        <v>100</v>
      </c>
      <c r="R3" s="4"/>
      <c r="S3" s="4"/>
      <c r="T3" s="1"/>
      <c r="U3" s="1"/>
    </row>
    <row r="4" spans="1:23" x14ac:dyDescent="0.3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15</v>
      </c>
      <c r="H4" s="4" t="s">
        <v>16</v>
      </c>
      <c r="I4" s="4" t="s">
        <v>17</v>
      </c>
      <c r="J4" s="4" t="s">
        <v>15</v>
      </c>
      <c r="K4" s="4" t="s">
        <v>16</v>
      </c>
      <c r="L4" s="4" t="s">
        <v>17</v>
      </c>
      <c r="M4" s="4" t="s">
        <v>15</v>
      </c>
      <c r="N4" s="4" t="s">
        <v>16</v>
      </c>
      <c r="O4" s="4" t="s">
        <v>15</v>
      </c>
      <c r="P4" s="4" t="s">
        <v>16</v>
      </c>
      <c r="Q4" s="4"/>
      <c r="R4" s="4"/>
      <c r="S4" s="4"/>
      <c r="T4" s="1"/>
      <c r="U4" s="1"/>
    </row>
    <row r="5" spans="1:23" x14ac:dyDescent="0.35">
      <c r="A5" s="10"/>
      <c r="B5" s="11"/>
      <c r="C5" s="11"/>
      <c r="D5" s="10"/>
      <c r="E5" s="10"/>
      <c r="F5" s="10"/>
      <c r="G5" s="14"/>
      <c r="H5" s="17"/>
      <c r="I5" s="13"/>
      <c r="J5" s="13"/>
      <c r="K5" s="13"/>
      <c r="L5" s="13"/>
      <c r="M5" s="13"/>
      <c r="N5" s="13"/>
      <c r="O5" s="13"/>
      <c r="P5" s="13"/>
      <c r="Q5" s="12"/>
      <c r="R5" s="10"/>
      <c r="S5" s="18"/>
      <c r="T5" s="18"/>
      <c r="U5" s="18"/>
    </row>
    <row r="6" spans="1:23" ht="15" customHeight="1" x14ac:dyDescent="0.35">
      <c r="A6" s="1">
        <v>1</v>
      </c>
      <c r="B6" s="32" t="s">
        <v>118</v>
      </c>
      <c r="C6" s="32" t="s">
        <v>143</v>
      </c>
      <c r="D6" s="34" t="s">
        <v>165</v>
      </c>
      <c r="E6" s="34" t="s">
        <v>93</v>
      </c>
      <c r="F6" s="48" t="s">
        <v>166</v>
      </c>
      <c r="G6" s="42">
        <v>15.5</v>
      </c>
      <c r="H6" s="17">
        <f t="shared" ref="H6:H16" si="0">20*G6/52</f>
        <v>5.9615384615384617</v>
      </c>
      <c r="I6" s="30">
        <v>3.19</v>
      </c>
      <c r="J6" s="30">
        <v>3.3</v>
      </c>
      <c r="K6" s="13">
        <f t="shared" ref="K6:K16" si="1">25*I6/J6</f>
        <v>24.166666666666668</v>
      </c>
      <c r="L6" s="28">
        <v>32.020000000000003</v>
      </c>
      <c r="M6" s="29">
        <v>32.020000000000003</v>
      </c>
      <c r="N6" s="12">
        <f t="shared" ref="N6:N16" si="2">25*L6/M6</f>
        <v>25</v>
      </c>
      <c r="O6" s="28">
        <v>9.9</v>
      </c>
      <c r="P6" s="13">
        <f t="shared" ref="P6:P16" si="3">30*O6/10</f>
        <v>29.7</v>
      </c>
      <c r="Q6" s="15">
        <f t="shared" ref="Q6:Q16" si="4">SUM(H6+K6+N6+P6)</f>
        <v>84.828205128205127</v>
      </c>
      <c r="R6" s="59" t="s">
        <v>240</v>
      </c>
      <c r="S6" s="34" t="s">
        <v>172</v>
      </c>
      <c r="T6" s="27"/>
      <c r="U6" s="27"/>
    </row>
    <row r="7" spans="1:23" ht="15" customHeight="1" x14ac:dyDescent="0.35">
      <c r="A7" s="4">
        <v>2</v>
      </c>
      <c r="B7" s="31" t="s">
        <v>114</v>
      </c>
      <c r="C7" s="31" t="s">
        <v>147</v>
      </c>
      <c r="D7" s="33" t="s">
        <v>160</v>
      </c>
      <c r="E7" s="33" t="s">
        <v>161</v>
      </c>
      <c r="F7" s="34" t="s">
        <v>54</v>
      </c>
      <c r="G7" s="42">
        <v>21</v>
      </c>
      <c r="H7" s="17">
        <f t="shared" si="0"/>
        <v>8.0769230769230766</v>
      </c>
      <c r="I7" s="30">
        <v>3.19</v>
      </c>
      <c r="J7" s="30">
        <v>3.33</v>
      </c>
      <c r="K7" s="13">
        <f t="shared" si="1"/>
        <v>23.948948948948949</v>
      </c>
      <c r="L7" s="28">
        <v>32.020000000000003</v>
      </c>
      <c r="M7" s="28">
        <v>35.979999999999997</v>
      </c>
      <c r="N7" s="12">
        <f t="shared" si="2"/>
        <v>22.248471372984998</v>
      </c>
      <c r="O7" s="28">
        <v>9.65</v>
      </c>
      <c r="P7" s="13">
        <f t="shared" si="3"/>
        <v>28.95</v>
      </c>
      <c r="Q7" s="15">
        <f t="shared" si="4"/>
        <v>83.22434339885703</v>
      </c>
      <c r="R7" s="58" t="s">
        <v>241</v>
      </c>
      <c r="S7" s="33" t="s">
        <v>138</v>
      </c>
      <c r="T7" s="27"/>
      <c r="U7" s="27"/>
    </row>
    <row r="8" spans="1:23" ht="15" customHeight="1" x14ac:dyDescent="0.35">
      <c r="A8" s="4">
        <v>3</v>
      </c>
      <c r="B8" s="31" t="s">
        <v>152</v>
      </c>
      <c r="C8" s="31" t="s">
        <v>140</v>
      </c>
      <c r="D8" s="33" t="s">
        <v>157</v>
      </c>
      <c r="E8" s="33" t="s">
        <v>91</v>
      </c>
      <c r="F8" s="34" t="s">
        <v>54</v>
      </c>
      <c r="G8" s="42">
        <v>18</v>
      </c>
      <c r="H8" s="17">
        <f t="shared" si="0"/>
        <v>6.9230769230769234</v>
      </c>
      <c r="I8" s="30">
        <v>3.19</v>
      </c>
      <c r="J8" s="30">
        <v>3.36</v>
      </c>
      <c r="K8" s="13">
        <f t="shared" si="1"/>
        <v>23.735119047619047</v>
      </c>
      <c r="L8" s="28">
        <v>32.020000000000003</v>
      </c>
      <c r="M8" s="28">
        <v>38.83</v>
      </c>
      <c r="N8" s="12">
        <f t="shared" si="2"/>
        <v>20.615503476693281</v>
      </c>
      <c r="O8" s="28">
        <v>9.85</v>
      </c>
      <c r="P8" s="13">
        <f t="shared" si="3"/>
        <v>29.55</v>
      </c>
      <c r="Q8" s="15">
        <f t="shared" si="4"/>
        <v>80.823699447389245</v>
      </c>
      <c r="R8" s="58" t="s">
        <v>241</v>
      </c>
      <c r="S8" s="33" t="s">
        <v>138</v>
      </c>
      <c r="T8" s="27"/>
      <c r="U8" s="27"/>
    </row>
    <row r="9" spans="1:23" ht="15" customHeight="1" x14ac:dyDescent="0.35">
      <c r="A9" s="4">
        <v>4</v>
      </c>
      <c r="B9" s="32" t="s">
        <v>112</v>
      </c>
      <c r="C9" s="32" t="s">
        <v>170</v>
      </c>
      <c r="D9" s="34" t="s">
        <v>158</v>
      </c>
      <c r="E9" s="34" t="s">
        <v>154</v>
      </c>
      <c r="F9" s="34" t="s">
        <v>52</v>
      </c>
      <c r="G9" s="42">
        <v>21</v>
      </c>
      <c r="H9" s="17">
        <f t="shared" si="0"/>
        <v>8.0769230769230766</v>
      </c>
      <c r="I9" s="30">
        <v>3.19</v>
      </c>
      <c r="J9" s="30">
        <v>3.42</v>
      </c>
      <c r="K9" s="13">
        <f t="shared" si="1"/>
        <v>23.3187134502924</v>
      </c>
      <c r="L9" s="28">
        <v>32.020000000000003</v>
      </c>
      <c r="M9" s="28">
        <v>53.73</v>
      </c>
      <c r="N9" s="12">
        <f t="shared" si="2"/>
        <v>14.898566908617163</v>
      </c>
      <c r="O9" s="28">
        <v>9.6</v>
      </c>
      <c r="P9" s="13">
        <f t="shared" si="3"/>
        <v>28.8</v>
      </c>
      <c r="Q9" s="15">
        <f t="shared" si="4"/>
        <v>75.09420343583264</v>
      </c>
      <c r="R9" s="26"/>
      <c r="S9" s="34" t="s">
        <v>171</v>
      </c>
      <c r="T9" s="27"/>
      <c r="U9" s="27"/>
    </row>
    <row r="10" spans="1:23" ht="15" customHeight="1" x14ac:dyDescent="0.35">
      <c r="A10" s="4">
        <v>5</v>
      </c>
      <c r="B10" s="32" t="s">
        <v>111</v>
      </c>
      <c r="C10" s="32" t="s">
        <v>169</v>
      </c>
      <c r="D10" s="34" t="s">
        <v>153</v>
      </c>
      <c r="E10" s="34" t="s">
        <v>154</v>
      </c>
      <c r="F10" s="34" t="s">
        <v>123</v>
      </c>
      <c r="G10" s="42">
        <v>16.25</v>
      </c>
      <c r="H10" s="17">
        <f t="shared" si="0"/>
        <v>6.25</v>
      </c>
      <c r="I10" s="30">
        <v>3.19</v>
      </c>
      <c r="J10" s="30">
        <v>3.5</v>
      </c>
      <c r="K10" s="13">
        <f t="shared" si="1"/>
        <v>22.785714285714285</v>
      </c>
      <c r="L10" s="28">
        <v>32.020000000000003</v>
      </c>
      <c r="M10" s="28">
        <v>44.11</v>
      </c>
      <c r="N10" s="12">
        <f t="shared" si="2"/>
        <v>18.147812287463164</v>
      </c>
      <c r="O10" s="28">
        <v>9.1</v>
      </c>
      <c r="P10" s="13">
        <f t="shared" si="3"/>
        <v>27.3</v>
      </c>
      <c r="Q10" s="15">
        <f t="shared" si="4"/>
        <v>74.483526573177443</v>
      </c>
      <c r="R10" s="26"/>
      <c r="S10" s="34" t="s">
        <v>137</v>
      </c>
      <c r="T10" s="27"/>
      <c r="U10" s="27"/>
    </row>
    <row r="11" spans="1:23" ht="15" customHeight="1" x14ac:dyDescent="0.35">
      <c r="A11" s="4">
        <v>6</v>
      </c>
      <c r="B11" s="32" t="s">
        <v>113</v>
      </c>
      <c r="C11" s="32" t="s">
        <v>148</v>
      </c>
      <c r="D11" s="34" t="s">
        <v>159</v>
      </c>
      <c r="E11" s="34" t="s">
        <v>93</v>
      </c>
      <c r="F11" s="34" t="s">
        <v>37</v>
      </c>
      <c r="G11" s="42">
        <v>15</v>
      </c>
      <c r="H11" s="17">
        <f t="shared" si="0"/>
        <v>5.7692307692307692</v>
      </c>
      <c r="I11" s="30">
        <v>3.19</v>
      </c>
      <c r="J11" s="30">
        <v>3.28</v>
      </c>
      <c r="K11" s="13">
        <f t="shared" si="1"/>
        <v>24.314024390243905</v>
      </c>
      <c r="L11" s="28">
        <v>32.020000000000003</v>
      </c>
      <c r="M11" s="28">
        <v>48.64</v>
      </c>
      <c r="N11" s="12">
        <f t="shared" si="2"/>
        <v>16.457648026315791</v>
      </c>
      <c r="O11" s="28">
        <v>8.85</v>
      </c>
      <c r="P11" s="13">
        <f t="shared" si="3"/>
        <v>26.55</v>
      </c>
      <c r="Q11" s="15">
        <f t="shared" si="4"/>
        <v>73.090903185790467</v>
      </c>
      <c r="R11" s="26"/>
      <c r="S11" s="34" t="s">
        <v>56</v>
      </c>
      <c r="T11" s="27"/>
      <c r="U11" s="27"/>
    </row>
    <row r="12" spans="1:23" ht="15" customHeight="1" x14ac:dyDescent="0.35">
      <c r="A12" s="1">
        <v>7</v>
      </c>
      <c r="B12" s="32" t="s">
        <v>119</v>
      </c>
      <c r="C12" s="32" t="s">
        <v>142</v>
      </c>
      <c r="D12" s="34" t="s">
        <v>167</v>
      </c>
      <c r="E12" s="34" t="s">
        <v>168</v>
      </c>
      <c r="F12" s="34" t="s">
        <v>52</v>
      </c>
      <c r="G12" s="42">
        <v>19.25</v>
      </c>
      <c r="H12" s="17">
        <f t="shared" si="0"/>
        <v>7.4038461538461542</v>
      </c>
      <c r="I12" s="30">
        <v>3.19</v>
      </c>
      <c r="J12" s="30">
        <v>3.53</v>
      </c>
      <c r="K12" s="13">
        <f t="shared" si="1"/>
        <v>22.592067988668557</v>
      </c>
      <c r="L12" s="28">
        <v>32.020000000000003</v>
      </c>
      <c r="M12" s="29">
        <v>55.98</v>
      </c>
      <c r="N12" s="12">
        <f t="shared" si="2"/>
        <v>14.29974991068239</v>
      </c>
      <c r="O12" s="28">
        <v>9.5</v>
      </c>
      <c r="P12" s="13">
        <f t="shared" si="3"/>
        <v>28.5</v>
      </c>
      <c r="Q12" s="15">
        <f t="shared" si="4"/>
        <v>72.7956640531971</v>
      </c>
      <c r="R12" s="27"/>
      <c r="S12" s="34" t="s">
        <v>173</v>
      </c>
      <c r="T12" s="27"/>
      <c r="U12" s="27"/>
    </row>
    <row r="13" spans="1:23" ht="15" customHeight="1" x14ac:dyDescent="0.35">
      <c r="A13" s="4">
        <v>8</v>
      </c>
      <c r="B13" s="31" t="s">
        <v>151</v>
      </c>
      <c r="C13" s="31" t="s">
        <v>141</v>
      </c>
      <c r="D13" s="33" t="s">
        <v>155</v>
      </c>
      <c r="E13" s="33" t="s">
        <v>156</v>
      </c>
      <c r="F13" s="34" t="s">
        <v>54</v>
      </c>
      <c r="G13" s="42">
        <v>14</v>
      </c>
      <c r="H13" s="17">
        <f t="shared" si="0"/>
        <v>5.384615384615385</v>
      </c>
      <c r="I13" s="30">
        <v>3.19</v>
      </c>
      <c r="J13" s="30">
        <v>3.26</v>
      </c>
      <c r="K13" s="13">
        <f t="shared" si="1"/>
        <v>24.463190184049083</v>
      </c>
      <c r="L13" s="28">
        <v>32.020000000000003</v>
      </c>
      <c r="M13" s="28">
        <v>49.39</v>
      </c>
      <c r="N13" s="12">
        <f t="shared" si="2"/>
        <v>16.207734359182023</v>
      </c>
      <c r="O13" s="28">
        <v>7.4</v>
      </c>
      <c r="P13" s="13">
        <f t="shared" si="3"/>
        <v>22.2</v>
      </c>
      <c r="Q13" s="15">
        <f t="shared" si="4"/>
        <v>68.255539927846499</v>
      </c>
      <c r="R13" s="27"/>
      <c r="S13" s="33" t="s">
        <v>138</v>
      </c>
      <c r="T13" s="27"/>
      <c r="U13" s="27"/>
    </row>
    <row r="14" spans="1:23" ht="15" customHeight="1" x14ac:dyDescent="0.35">
      <c r="A14" s="4">
        <v>9</v>
      </c>
      <c r="B14" s="32" t="s">
        <v>115</v>
      </c>
      <c r="C14" s="32" t="s">
        <v>146</v>
      </c>
      <c r="D14" s="34" t="s">
        <v>162</v>
      </c>
      <c r="E14" s="34" t="s">
        <v>80</v>
      </c>
      <c r="F14" s="34" t="s">
        <v>37</v>
      </c>
      <c r="G14" s="42">
        <v>14.75</v>
      </c>
      <c r="H14" s="17">
        <f t="shared" si="0"/>
        <v>5.6730769230769234</v>
      </c>
      <c r="I14" s="30">
        <v>3.19</v>
      </c>
      <c r="J14" s="30">
        <v>3.41</v>
      </c>
      <c r="K14" s="13">
        <f t="shared" si="1"/>
        <v>23.387096774193548</v>
      </c>
      <c r="L14" s="28">
        <v>32.020000000000003</v>
      </c>
      <c r="M14" s="28">
        <v>69.98</v>
      </c>
      <c r="N14" s="12">
        <f t="shared" si="2"/>
        <v>11.438982566447557</v>
      </c>
      <c r="O14" s="28">
        <v>8.85</v>
      </c>
      <c r="P14" s="13">
        <f t="shared" si="3"/>
        <v>26.55</v>
      </c>
      <c r="Q14" s="15">
        <f t="shared" si="4"/>
        <v>67.049156263718032</v>
      </c>
      <c r="R14" s="26"/>
      <c r="S14" s="34" t="s">
        <v>56</v>
      </c>
      <c r="T14" s="27"/>
      <c r="U14" s="27"/>
    </row>
    <row r="15" spans="1:23" ht="15" customHeight="1" x14ac:dyDescent="0.35">
      <c r="A15" s="1">
        <v>10</v>
      </c>
      <c r="B15" s="32" t="s">
        <v>117</v>
      </c>
      <c r="C15" s="32" t="s">
        <v>144</v>
      </c>
      <c r="D15" s="34" t="s">
        <v>163</v>
      </c>
      <c r="E15" s="34" t="s">
        <v>164</v>
      </c>
      <c r="F15" s="34" t="s">
        <v>37</v>
      </c>
      <c r="G15" s="42">
        <v>19</v>
      </c>
      <c r="H15" s="17">
        <f t="shared" si="0"/>
        <v>7.3076923076923075</v>
      </c>
      <c r="I15" s="30">
        <v>3.19</v>
      </c>
      <c r="J15" s="30">
        <v>3.38</v>
      </c>
      <c r="K15" s="13">
        <f t="shared" si="1"/>
        <v>23.594674556213018</v>
      </c>
      <c r="L15" s="28">
        <v>32.020000000000003</v>
      </c>
      <c r="M15" s="29">
        <v>52.86</v>
      </c>
      <c r="N15" s="12">
        <f t="shared" si="2"/>
        <v>15.143776012107455</v>
      </c>
      <c r="O15" s="28">
        <v>5.45</v>
      </c>
      <c r="P15" s="13">
        <f t="shared" si="3"/>
        <v>16.350000000000001</v>
      </c>
      <c r="Q15" s="15">
        <f t="shared" si="4"/>
        <v>62.396142876012782</v>
      </c>
      <c r="R15" s="27"/>
      <c r="S15" s="34" t="s">
        <v>56</v>
      </c>
      <c r="T15" s="27"/>
      <c r="U15" s="27"/>
    </row>
    <row r="16" spans="1:23" ht="15" customHeight="1" x14ac:dyDescent="0.35">
      <c r="A16" s="1">
        <v>11</v>
      </c>
      <c r="B16" s="46" t="s">
        <v>116</v>
      </c>
      <c r="C16" s="47" t="s">
        <v>145</v>
      </c>
      <c r="D16" s="34" t="s">
        <v>163</v>
      </c>
      <c r="E16" s="34" t="s">
        <v>156</v>
      </c>
      <c r="F16" s="34" t="s">
        <v>37</v>
      </c>
      <c r="G16" s="42">
        <v>23.5</v>
      </c>
      <c r="H16" s="17">
        <f t="shared" si="0"/>
        <v>9.0384615384615383</v>
      </c>
      <c r="I16" s="30">
        <v>3.19</v>
      </c>
      <c r="J16" s="30">
        <v>3.19</v>
      </c>
      <c r="K16" s="13">
        <f t="shared" si="1"/>
        <v>25</v>
      </c>
      <c r="L16" s="28">
        <v>32.020000000000003</v>
      </c>
      <c r="M16" s="29">
        <v>64.540000000000006</v>
      </c>
      <c r="N16" s="12">
        <f t="shared" si="2"/>
        <v>12.403160830492718</v>
      </c>
      <c r="O16" s="28">
        <v>5.05</v>
      </c>
      <c r="P16" s="13">
        <f t="shared" si="3"/>
        <v>15.15</v>
      </c>
      <c r="Q16" s="15">
        <f t="shared" si="4"/>
        <v>61.591622368954255</v>
      </c>
      <c r="R16" s="27"/>
      <c r="S16" s="34" t="s">
        <v>56</v>
      </c>
      <c r="T16" s="27"/>
      <c r="U16" s="27"/>
    </row>
  </sheetData>
  <mergeCells count="9">
    <mergeCell ref="O2:P2"/>
    <mergeCell ref="L3:N3"/>
    <mergeCell ref="O3:P3"/>
    <mergeCell ref="A1:W1"/>
    <mergeCell ref="G2:H2"/>
    <mergeCell ref="I2:K2"/>
    <mergeCell ref="G3:H3"/>
    <mergeCell ref="I3:K3"/>
    <mergeCell ref="L2:N2"/>
  </mergeCells>
  <pageMargins left="0.7" right="0.7" top="0.75" bottom="0.75" header="0.3" footer="0.3"/>
  <pageSetup paperSize="9" scale="5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="80" zoomScaleNormal="80" workbookViewId="0">
      <selection activeCell="R6" sqref="R6:R8"/>
    </sheetView>
  </sheetViews>
  <sheetFormatPr defaultRowHeight="14.5" x14ac:dyDescent="0.35"/>
  <cols>
    <col min="2" max="2" width="11.7265625" hidden="1" customWidth="1"/>
    <col min="3" max="3" width="9.54296875" customWidth="1"/>
    <col min="4" max="4" width="14.54296875" bestFit="1" customWidth="1"/>
    <col min="5" max="5" width="9.453125" customWidth="1"/>
    <col min="6" max="6" width="41.81640625" bestFit="1" customWidth="1"/>
    <col min="7" max="7" width="5.7265625" bestFit="1" customWidth="1"/>
    <col min="8" max="8" width="8.26953125" customWidth="1"/>
    <col min="9" max="9" width="7.54296875" customWidth="1"/>
    <col min="10" max="10" width="7.81640625" customWidth="1"/>
    <col min="11" max="11" width="10.81640625" customWidth="1"/>
    <col min="12" max="12" width="6.54296875" customWidth="1"/>
    <col min="13" max="13" width="8.81640625" customWidth="1"/>
    <col min="14" max="14" width="9.1796875" bestFit="1" customWidth="1"/>
    <col min="15" max="15" width="9.7265625" bestFit="1" customWidth="1"/>
    <col min="16" max="16" width="8.54296875" bestFit="1" customWidth="1"/>
    <col min="17" max="17" width="10.54296875" bestFit="1" customWidth="1"/>
    <col min="18" max="18" width="10.81640625" bestFit="1" customWidth="1"/>
    <col min="19" max="19" width="17.1796875" bestFit="1" customWidth="1"/>
  </cols>
  <sheetData>
    <row r="1" spans="1:21" x14ac:dyDescent="0.35">
      <c r="A1" s="66" t="s">
        <v>174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4.5" customHeight="1" x14ac:dyDescent="0.35">
      <c r="A2" s="4" t="s">
        <v>0</v>
      </c>
      <c r="B2" s="4"/>
      <c r="C2" s="4"/>
      <c r="D2" s="4"/>
      <c r="E2" s="4"/>
      <c r="F2" s="4" t="s">
        <v>1</v>
      </c>
      <c r="G2" s="60" t="s">
        <v>12</v>
      </c>
      <c r="H2" s="61"/>
      <c r="I2" s="60" t="s">
        <v>21</v>
      </c>
      <c r="J2" s="62"/>
      <c r="K2" s="61"/>
      <c r="L2" s="68" t="s">
        <v>13</v>
      </c>
      <c r="M2" s="69"/>
      <c r="N2" s="70"/>
      <c r="O2" s="71" t="s">
        <v>14</v>
      </c>
      <c r="P2" s="72"/>
      <c r="Q2" s="2" t="s">
        <v>2</v>
      </c>
      <c r="R2" s="4" t="s">
        <v>3</v>
      </c>
      <c r="S2" s="4" t="s">
        <v>4</v>
      </c>
      <c r="T2" s="16" t="s">
        <v>19</v>
      </c>
      <c r="U2" s="16" t="s">
        <v>20</v>
      </c>
    </row>
    <row r="3" spans="1:21" s="3" customFormat="1" ht="14.15" customHeight="1" x14ac:dyDescent="0.3">
      <c r="A3" s="4"/>
      <c r="B3" s="4"/>
      <c r="C3" s="4"/>
      <c r="D3" s="4"/>
      <c r="E3" s="4"/>
      <c r="F3" s="7" t="s">
        <v>5</v>
      </c>
      <c r="G3" s="63">
        <v>20</v>
      </c>
      <c r="H3" s="64"/>
      <c r="I3" s="63">
        <v>25</v>
      </c>
      <c r="J3" s="65"/>
      <c r="K3" s="64"/>
      <c r="L3" s="63">
        <v>25</v>
      </c>
      <c r="M3" s="65"/>
      <c r="N3" s="64"/>
      <c r="O3" s="63">
        <v>30</v>
      </c>
      <c r="P3" s="64"/>
      <c r="Q3" s="8">
        <v>100</v>
      </c>
      <c r="R3" s="4"/>
      <c r="S3" s="4"/>
      <c r="T3" s="1"/>
      <c r="U3" s="1"/>
    </row>
    <row r="4" spans="1:21" s="3" customFormat="1" ht="14" x14ac:dyDescent="0.3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15</v>
      </c>
      <c r="H4" s="4" t="s">
        <v>16</v>
      </c>
      <c r="I4" s="4" t="s">
        <v>17</v>
      </c>
      <c r="J4" s="4" t="s">
        <v>15</v>
      </c>
      <c r="K4" s="4" t="s">
        <v>16</v>
      </c>
      <c r="L4" s="4" t="s">
        <v>17</v>
      </c>
      <c r="M4" s="4" t="s">
        <v>15</v>
      </c>
      <c r="N4" s="4" t="s">
        <v>16</v>
      </c>
      <c r="O4" s="4" t="s">
        <v>15</v>
      </c>
      <c r="P4" s="4" t="s">
        <v>16</v>
      </c>
      <c r="Q4" s="4"/>
      <c r="R4" s="4"/>
      <c r="S4" s="4"/>
      <c r="T4" s="1"/>
      <c r="U4" s="1"/>
    </row>
    <row r="5" spans="1:21" s="3" customFormat="1" ht="14.15" x14ac:dyDescent="0.3">
      <c r="A5" s="10"/>
      <c r="B5" s="11"/>
      <c r="C5" s="11"/>
      <c r="D5" s="10"/>
      <c r="E5" s="10"/>
      <c r="F5" s="10"/>
      <c r="G5" s="14"/>
      <c r="H5" s="17"/>
      <c r="I5" s="13"/>
      <c r="J5" s="13"/>
      <c r="K5" s="13"/>
      <c r="L5" s="13"/>
      <c r="M5" s="13"/>
      <c r="N5" s="13"/>
      <c r="O5" s="13"/>
      <c r="P5" s="13"/>
      <c r="Q5" s="12"/>
      <c r="R5" s="10"/>
      <c r="S5" s="18"/>
      <c r="T5" s="18"/>
      <c r="U5" s="18"/>
    </row>
    <row r="6" spans="1:21" s="3" customFormat="1" ht="15" customHeight="1" x14ac:dyDescent="0.3">
      <c r="A6" s="1">
        <v>1</v>
      </c>
      <c r="B6" s="32" t="s">
        <v>183</v>
      </c>
      <c r="C6" s="32" t="s">
        <v>231</v>
      </c>
      <c r="D6" s="34" t="s">
        <v>197</v>
      </c>
      <c r="E6" s="34" t="s">
        <v>44</v>
      </c>
      <c r="F6" s="34" t="s">
        <v>54</v>
      </c>
      <c r="G6" s="43">
        <v>21</v>
      </c>
      <c r="H6" s="17">
        <f t="shared" ref="H6:H15" si="0">20*G6/52</f>
        <v>8.0769230769230766</v>
      </c>
      <c r="I6" s="30">
        <v>1.46</v>
      </c>
      <c r="J6" s="30">
        <v>1.47</v>
      </c>
      <c r="K6" s="13">
        <f t="shared" ref="K6:K15" si="1">25*I6/J6</f>
        <v>24.829931972789115</v>
      </c>
      <c r="L6" s="28">
        <v>42.89</v>
      </c>
      <c r="M6" s="29">
        <v>42.89</v>
      </c>
      <c r="N6" s="9">
        <f t="shared" ref="N6:N15" si="2">25*L6/M6</f>
        <v>25</v>
      </c>
      <c r="O6" s="28">
        <v>9.75</v>
      </c>
      <c r="P6" s="13">
        <f t="shared" ref="P6:P15" si="3">30*O6/10</f>
        <v>29.25</v>
      </c>
      <c r="Q6" s="15">
        <f t="shared" ref="Q6:Q14" si="4">SUM(H6+K6+N6+P6)</f>
        <v>87.156855049712192</v>
      </c>
      <c r="R6" s="59" t="s">
        <v>240</v>
      </c>
      <c r="S6" s="34" t="s">
        <v>59</v>
      </c>
      <c r="T6" s="27"/>
      <c r="U6" s="27"/>
    </row>
    <row r="7" spans="1:21" s="3" customFormat="1" ht="15" customHeight="1" x14ac:dyDescent="0.3">
      <c r="A7" s="4">
        <v>2</v>
      </c>
      <c r="B7" s="32" t="s">
        <v>178</v>
      </c>
      <c r="C7" s="32" t="s">
        <v>237</v>
      </c>
      <c r="D7" s="34" t="s">
        <v>190</v>
      </c>
      <c r="E7" s="34" t="s">
        <v>191</v>
      </c>
      <c r="F7" s="34" t="s">
        <v>54</v>
      </c>
      <c r="G7" s="43">
        <v>18.25</v>
      </c>
      <c r="H7" s="17">
        <f t="shared" si="0"/>
        <v>7.0192307692307692</v>
      </c>
      <c r="I7" s="30">
        <v>1.46</v>
      </c>
      <c r="J7" s="30">
        <v>1.46</v>
      </c>
      <c r="K7" s="13">
        <f t="shared" si="1"/>
        <v>25</v>
      </c>
      <c r="L7" s="28">
        <v>42.89</v>
      </c>
      <c r="M7" s="28">
        <v>52.3</v>
      </c>
      <c r="N7" s="9">
        <f t="shared" si="2"/>
        <v>20.501912045889103</v>
      </c>
      <c r="O7" s="28">
        <v>9.75</v>
      </c>
      <c r="P7" s="13">
        <f t="shared" si="3"/>
        <v>29.25</v>
      </c>
      <c r="Q7" s="15">
        <f t="shared" si="4"/>
        <v>81.771142815119873</v>
      </c>
      <c r="R7" s="58" t="s">
        <v>241</v>
      </c>
      <c r="S7" s="34" t="s">
        <v>59</v>
      </c>
      <c r="T7" s="27"/>
      <c r="U7" s="27"/>
    </row>
    <row r="8" spans="1:21" s="3" customFormat="1" ht="15" customHeight="1" x14ac:dyDescent="0.3">
      <c r="A8" s="4">
        <v>3</v>
      </c>
      <c r="B8" s="32" t="s">
        <v>177</v>
      </c>
      <c r="C8" s="32" t="s">
        <v>228</v>
      </c>
      <c r="D8" s="34" t="s">
        <v>187</v>
      </c>
      <c r="E8" s="34" t="s">
        <v>188</v>
      </c>
      <c r="F8" s="49" t="s">
        <v>189</v>
      </c>
      <c r="G8" s="43">
        <v>21.5</v>
      </c>
      <c r="H8" s="17">
        <f t="shared" si="0"/>
        <v>8.2692307692307701</v>
      </c>
      <c r="I8" s="30">
        <v>1.46</v>
      </c>
      <c r="J8" s="30">
        <v>2.17</v>
      </c>
      <c r="K8" s="13">
        <f t="shared" si="1"/>
        <v>16.820276497695854</v>
      </c>
      <c r="L8" s="28">
        <v>42.89</v>
      </c>
      <c r="M8" s="28">
        <v>46.61</v>
      </c>
      <c r="N8" s="9">
        <f t="shared" si="2"/>
        <v>23.004720017163699</v>
      </c>
      <c r="O8" s="28">
        <v>9.35</v>
      </c>
      <c r="P8" s="13">
        <f t="shared" si="3"/>
        <v>28.05</v>
      </c>
      <c r="Q8" s="15">
        <f t="shared" si="4"/>
        <v>76.14422728409032</v>
      </c>
      <c r="R8" s="58" t="s">
        <v>241</v>
      </c>
      <c r="S8" s="34" t="s">
        <v>202</v>
      </c>
      <c r="T8" s="27"/>
      <c r="U8" s="27"/>
    </row>
    <row r="9" spans="1:21" s="3" customFormat="1" ht="15" customHeight="1" x14ac:dyDescent="0.35">
      <c r="A9" s="1">
        <v>4</v>
      </c>
      <c r="B9" s="45" t="s">
        <v>184</v>
      </c>
      <c r="C9" s="52" t="s">
        <v>229</v>
      </c>
      <c r="D9" s="53" t="s">
        <v>198</v>
      </c>
      <c r="E9" s="53" t="s">
        <v>199</v>
      </c>
      <c r="F9" s="50" t="s">
        <v>189</v>
      </c>
      <c r="G9" s="43">
        <v>21</v>
      </c>
      <c r="H9" s="17">
        <f t="shared" si="0"/>
        <v>8.0769230769230766</v>
      </c>
      <c r="I9" s="30">
        <v>1.46</v>
      </c>
      <c r="J9" s="30">
        <v>2.12</v>
      </c>
      <c r="K9" s="13">
        <f t="shared" si="1"/>
        <v>17.216981132075471</v>
      </c>
      <c r="L9" s="28">
        <v>42.89</v>
      </c>
      <c r="M9" s="29">
        <v>49.67</v>
      </c>
      <c r="N9" s="9">
        <f t="shared" si="2"/>
        <v>21.587477350513389</v>
      </c>
      <c r="O9" s="28">
        <v>9.25</v>
      </c>
      <c r="P9" s="13">
        <f t="shared" si="3"/>
        <v>27.75</v>
      </c>
      <c r="Q9" s="15">
        <f t="shared" si="4"/>
        <v>74.631381559511937</v>
      </c>
      <c r="R9" s="27"/>
      <c r="S9" s="45" t="s">
        <v>202</v>
      </c>
      <c r="T9" s="27"/>
      <c r="U9" s="27"/>
    </row>
    <row r="10" spans="1:21" s="3" customFormat="1" ht="15" customHeight="1" x14ac:dyDescent="0.3">
      <c r="A10" s="4">
        <v>5</v>
      </c>
      <c r="B10" s="32" t="s">
        <v>180</v>
      </c>
      <c r="C10" s="32" t="s">
        <v>234</v>
      </c>
      <c r="D10" s="34" t="s">
        <v>193</v>
      </c>
      <c r="E10" s="34" t="s">
        <v>191</v>
      </c>
      <c r="F10" s="34" t="s">
        <v>54</v>
      </c>
      <c r="G10" s="43">
        <v>16.5</v>
      </c>
      <c r="H10" s="17">
        <f t="shared" si="0"/>
        <v>6.3461538461538458</v>
      </c>
      <c r="I10" s="30">
        <v>1.46</v>
      </c>
      <c r="J10" s="30">
        <v>2.06</v>
      </c>
      <c r="K10" s="13">
        <f t="shared" si="1"/>
        <v>17.718446601941746</v>
      </c>
      <c r="L10" s="28">
        <v>42.89</v>
      </c>
      <c r="M10" s="28">
        <v>52.92</v>
      </c>
      <c r="N10" s="9">
        <f t="shared" si="2"/>
        <v>20.261715797430082</v>
      </c>
      <c r="O10" s="28">
        <v>9.0500000000000007</v>
      </c>
      <c r="P10" s="13">
        <f t="shared" si="3"/>
        <v>27.15</v>
      </c>
      <c r="Q10" s="15">
        <f t="shared" si="4"/>
        <v>71.47631624552568</v>
      </c>
      <c r="R10" s="26"/>
      <c r="S10" s="34" t="s">
        <v>59</v>
      </c>
      <c r="T10" s="27"/>
      <c r="U10" s="27"/>
    </row>
    <row r="11" spans="1:21" s="3" customFormat="1" ht="15" customHeight="1" x14ac:dyDescent="0.3">
      <c r="A11" s="4">
        <v>6</v>
      </c>
      <c r="B11" s="32" t="s">
        <v>182</v>
      </c>
      <c r="C11" s="32" t="s">
        <v>232</v>
      </c>
      <c r="D11" s="34" t="s">
        <v>195</v>
      </c>
      <c r="E11" s="34" t="s">
        <v>196</v>
      </c>
      <c r="F11" s="34" t="s">
        <v>54</v>
      </c>
      <c r="G11" s="43">
        <v>17.75</v>
      </c>
      <c r="H11" s="17">
        <f t="shared" si="0"/>
        <v>6.8269230769230766</v>
      </c>
      <c r="I11" s="30">
        <v>1.46</v>
      </c>
      <c r="J11" s="30">
        <v>2.04</v>
      </c>
      <c r="K11" s="13">
        <f t="shared" si="1"/>
        <v>17.892156862745097</v>
      </c>
      <c r="L11" s="28">
        <v>42.89</v>
      </c>
      <c r="M11" s="28">
        <v>61.83</v>
      </c>
      <c r="N11" s="9">
        <f t="shared" si="2"/>
        <v>17.341905224001295</v>
      </c>
      <c r="O11" s="28">
        <v>9.65</v>
      </c>
      <c r="P11" s="13">
        <f t="shared" si="3"/>
        <v>28.95</v>
      </c>
      <c r="Q11" s="15">
        <f t="shared" si="4"/>
        <v>71.010985163669474</v>
      </c>
      <c r="R11" s="26"/>
      <c r="S11" s="34" t="s">
        <v>59</v>
      </c>
      <c r="T11" s="27"/>
      <c r="U11" s="27"/>
    </row>
    <row r="12" spans="1:21" s="3" customFormat="1" ht="15" customHeight="1" x14ac:dyDescent="0.35">
      <c r="A12" s="1">
        <v>7</v>
      </c>
      <c r="B12" s="45" t="s">
        <v>185</v>
      </c>
      <c r="C12" s="52" t="s">
        <v>230</v>
      </c>
      <c r="D12" s="53" t="s">
        <v>200</v>
      </c>
      <c r="E12" s="53" t="s">
        <v>201</v>
      </c>
      <c r="F12" s="34" t="s">
        <v>123</v>
      </c>
      <c r="G12" s="43">
        <v>15.25</v>
      </c>
      <c r="H12" s="17">
        <f t="shared" si="0"/>
        <v>5.865384615384615</v>
      </c>
      <c r="I12" s="30">
        <v>1.46</v>
      </c>
      <c r="J12" s="30">
        <v>2.2000000000000002</v>
      </c>
      <c r="K12" s="13">
        <f t="shared" si="1"/>
        <v>16.59090909090909</v>
      </c>
      <c r="L12" s="28">
        <v>42.89</v>
      </c>
      <c r="M12" s="29">
        <v>62.42</v>
      </c>
      <c r="N12" s="9">
        <f t="shared" si="2"/>
        <v>17.177987824415251</v>
      </c>
      <c r="O12" s="28">
        <v>9.0500000000000007</v>
      </c>
      <c r="P12" s="13">
        <f t="shared" si="3"/>
        <v>27.15</v>
      </c>
      <c r="Q12" s="15">
        <f t="shared" si="4"/>
        <v>66.784281530708967</v>
      </c>
      <c r="R12" s="27"/>
      <c r="S12" s="45" t="s">
        <v>203</v>
      </c>
      <c r="T12" s="27"/>
      <c r="U12" s="27"/>
    </row>
    <row r="13" spans="1:21" s="3" customFormat="1" ht="15" customHeight="1" x14ac:dyDescent="0.3">
      <c r="A13" s="4">
        <v>8</v>
      </c>
      <c r="B13" s="32" t="s">
        <v>181</v>
      </c>
      <c r="C13" s="32" t="s">
        <v>233</v>
      </c>
      <c r="D13" s="34" t="s">
        <v>194</v>
      </c>
      <c r="E13" s="34" t="s">
        <v>33</v>
      </c>
      <c r="F13" s="34" t="s">
        <v>37</v>
      </c>
      <c r="G13" s="43">
        <v>21.25</v>
      </c>
      <c r="H13" s="17">
        <f t="shared" si="0"/>
        <v>8.1730769230769234</v>
      </c>
      <c r="I13" s="30">
        <v>1.46</v>
      </c>
      <c r="J13" s="30">
        <v>2.1800000000000002</v>
      </c>
      <c r="K13" s="13">
        <f t="shared" si="1"/>
        <v>16.743119266055043</v>
      </c>
      <c r="L13" s="28">
        <v>42.89</v>
      </c>
      <c r="M13" s="28">
        <v>78.52</v>
      </c>
      <c r="N13" s="9">
        <f t="shared" si="2"/>
        <v>13.655756495160469</v>
      </c>
      <c r="O13" s="28">
        <v>9.15</v>
      </c>
      <c r="P13" s="13">
        <f t="shared" si="3"/>
        <v>27.45</v>
      </c>
      <c r="Q13" s="15">
        <f t="shared" si="4"/>
        <v>66.02195268429243</v>
      </c>
      <c r="R13" s="26"/>
      <c r="S13" s="34" t="s">
        <v>56</v>
      </c>
      <c r="T13" s="27"/>
      <c r="U13" s="27"/>
    </row>
    <row r="14" spans="1:21" ht="15" customHeight="1" x14ac:dyDescent="0.35">
      <c r="A14" s="4">
        <v>9</v>
      </c>
      <c r="B14" s="32" t="s">
        <v>179</v>
      </c>
      <c r="C14" s="32" t="s">
        <v>235</v>
      </c>
      <c r="D14" s="34" t="s">
        <v>192</v>
      </c>
      <c r="E14" s="34" t="s">
        <v>42</v>
      </c>
      <c r="F14" s="49" t="s">
        <v>189</v>
      </c>
      <c r="G14" s="43">
        <v>18.5</v>
      </c>
      <c r="H14" s="17">
        <f t="shared" si="0"/>
        <v>7.115384615384615</v>
      </c>
      <c r="I14" s="30">
        <v>1.46</v>
      </c>
      <c r="J14" s="30">
        <v>2.31</v>
      </c>
      <c r="K14" s="13">
        <f t="shared" si="1"/>
        <v>15.8008658008658</v>
      </c>
      <c r="L14" s="28">
        <v>42.89</v>
      </c>
      <c r="M14" s="28">
        <v>69.290000000000006</v>
      </c>
      <c r="N14" s="9">
        <f t="shared" si="2"/>
        <v>15.474815990763457</v>
      </c>
      <c r="O14" s="28">
        <v>9.1</v>
      </c>
      <c r="P14" s="13">
        <f t="shared" si="3"/>
        <v>27.3</v>
      </c>
      <c r="Q14" s="15">
        <f t="shared" si="4"/>
        <v>65.691066407013864</v>
      </c>
      <c r="R14" s="26"/>
      <c r="S14" s="34" t="s">
        <v>202</v>
      </c>
      <c r="T14" s="27"/>
      <c r="U14" s="27"/>
    </row>
    <row r="15" spans="1:21" ht="15" customHeight="1" x14ac:dyDescent="0.35">
      <c r="A15" s="4">
        <v>10</v>
      </c>
      <c r="B15" s="31" t="s">
        <v>176</v>
      </c>
      <c r="C15" s="31" t="s">
        <v>236</v>
      </c>
      <c r="D15" s="33" t="s">
        <v>186</v>
      </c>
      <c r="E15" s="33" t="s">
        <v>126</v>
      </c>
      <c r="F15" s="33" t="s">
        <v>34</v>
      </c>
      <c r="G15" s="43">
        <v>15.75</v>
      </c>
      <c r="H15" s="17">
        <f t="shared" si="0"/>
        <v>6.0576923076923075</v>
      </c>
      <c r="I15" s="30"/>
      <c r="J15" s="30"/>
      <c r="K15" s="13" t="e">
        <f t="shared" si="1"/>
        <v>#DIV/0!</v>
      </c>
      <c r="L15" s="28"/>
      <c r="M15" s="28"/>
      <c r="N15" s="9" t="e">
        <f t="shared" si="2"/>
        <v>#DIV/0!</v>
      </c>
      <c r="O15" s="28" t="s">
        <v>71</v>
      </c>
      <c r="P15" s="13" t="e">
        <f t="shared" si="3"/>
        <v>#VALUE!</v>
      </c>
      <c r="Q15" s="15">
        <f>SUM(H15)</f>
        <v>6.0576923076923075</v>
      </c>
      <c r="R15" s="26"/>
      <c r="S15" s="33" t="s">
        <v>55</v>
      </c>
      <c r="T15" s="27"/>
      <c r="U15" s="27"/>
    </row>
  </sheetData>
  <mergeCells count="9">
    <mergeCell ref="G2:H2"/>
    <mergeCell ref="I2:K2"/>
    <mergeCell ref="G3:H3"/>
    <mergeCell ref="I3:K3"/>
    <mergeCell ref="A1:U1"/>
    <mergeCell ref="L2:N2"/>
    <mergeCell ref="O2:P2"/>
    <mergeCell ref="L3:N3"/>
    <mergeCell ref="O3:P3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="40" zoomScaleNormal="40" workbookViewId="0">
      <selection activeCell="S10" sqref="S10"/>
    </sheetView>
  </sheetViews>
  <sheetFormatPr defaultRowHeight="14.5" x14ac:dyDescent="0.35"/>
  <cols>
    <col min="1" max="1" width="6.54296875" customWidth="1"/>
    <col min="2" max="2" width="12.1796875" hidden="1" customWidth="1"/>
    <col min="3" max="3" width="12.1796875" customWidth="1"/>
    <col min="4" max="4" width="12.26953125" customWidth="1"/>
    <col min="5" max="5" width="11.54296875" customWidth="1"/>
    <col min="6" max="6" width="44.7265625" bestFit="1" customWidth="1"/>
    <col min="7" max="7" width="6.453125" customWidth="1"/>
    <col min="8" max="11" width="9" customWidth="1"/>
    <col min="12" max="12" width="7.81640625" customWidth="1"/>
    <col min="13" max="13" width="9" customWidth="1"/>
    <col min="14" max="14" width="10.7265625" customWidth="1"/>
    <col min="15" max="15" width="9.1796875" customWidth="1"/>
    <col min="16" max="16" width="9" customWidth="1"/>
    <col min="17" max="17" width="11.81640625" customWidth="1"/>
    <col min="18" max="18" width="9.453125" bestFit="1" customWidth="1"/>
    <col min="19" max="19" width="18" bestFit="1" customWidth="1"/>
    <col min="20" max="20" width="14.1796875" bestFit="1" customWidth="1"/>
    <col min="21" max="21" width="10.81640625" bestFit="1" customWidth="1"/>
  </cols>
  <sheetData>
    <row r="1" spans="1:21" x14ac:dyDescent="0.35">
      <c r="A1" s="66" t="s">
        <v>175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x14ac:dyDescent="0.35">
      <c r="A2" s="4" t="s">
        <v>0</v>
      </c>
      <c r="B2" s="4"/>
      <c r="C2" s="4"/>
      <c r="D2" s="4"/>
      <c r="E2" s="4"/>
      <c r="F2" s="4" t="s">
        <v>1</v>
      </c>
      <c r="G2" s="60" t="s">
        <v>12</v>
      </c>
      <c r="H2" s="61"/>
      <c r="I2" s="60" t="s">
        <v>21</v>
      </c>
      <c r="J2" s="62"/>
      <c r="K2" s="61"/>
      <c r="L2" s="68" t="s">
        <v>13</v>
      </c>
      <c r="M2" s="69"/>
      <c r="N2" s="70"/>
      <c r="O2" s="71" t="s">
        <v>14</v>
      </c>
      <c r="P2" s="72"/>
      <c r="Q2" s="2" t="s">
        <v>2</v>
      </c>
      <c r="R2" s="4" t="s">
        <v>3</v>
      </c>
      <c r="S2" s="4" t="s">
        <v>4</v>
      </c>
      <c r="T2" s="16" t="s">
        <v>19</v>
      </c>
      <c r="U2" s="16" t="s">
        <v>20</v>
      </c>
    </row>
    <row r="3" spans="1:21" x14ac:dyDescent="0.35">
      <c r="A3" s="4"/>
      <c r="B3" s="4"/>
      <c r="C3" s="4"/>
      <c r="D3" s="4"/>
      <c r="E3" s="4"/>
      <c r="F3" s="7" t="s">
        <v>5</v>
      </c>
      <c r="G3" s="63">
        <v>20</v>
      </c>
      <c r="H3" s="64"/>
      <c r="I3" s="63">
        <v>25</v>
      </c>
      <c r="J3" s="65"/>
      <c r="K3" s="64"/>
      <c r="L3" s="63">
        <v>25</v>
      </c>
      <c r="M3" s="65"/>
      <c r="N3" s="64"/>
      <c r="O3" s="63">
        <v>30</v>
      </c>
      <c r="P3" s="64"/>
      <c r="Q3" s="8">
        <v>100</v>
      </c>
      <c r="R3" s="4"/>
      <c r="S3" s="4"/>
      <c r="T3" s="1"/>
      <c r="U3" s="1"/>
    </row>
    <row r="4" spans="1:21" x14ac:dyDescent="0.35">
      <c r="A4" s="4"/>
      <c r="B4" s="4" t="s">
        <v>6</v>
      </c>
      <c r="C4" s="4" t="s">
        <v>139</v>
      </c>
      <c r="D4" s="4" t="s">
        <v>7</v>
      </c>
      <c r="E4" s="4" t="s">
        <v>8</v>
      </c>
      <c r="F4" s="4" t="s">
        <v>9</v>
      </c>
      <c r="G4" s="4" t="s">
        <v>15</v>
      </c>
      <c r="H4" s="4" t="s">
        <v>16</v>
      </c>
      <c r="I4" s="4" t="s">
        <v>17</v>
      </c>
      <c r="J4" s="4" t="s">
        <v>15</v>
      </c>
      <c r="K4" s="4" t="s">
        <v>16</v>
      </c>
      <c r="L4" s="4" t="s">
        <v>17</v>
      </c>
      <c r="M4" s="4" t="s">
        <v>15</v>
      </c>
      <c r="N4" s="4" t="s">
        <v>16</v>
      </c>
      <c r="O4" s="4" t="s">
        <v>15</v>
      </c>
      <c r="P4" s="4" t="s">
        <v>16</v>
      </c>
      <c r="Q4" s="4"/>
      <c r="R4" s="4"/>
      <c r="S4" s="4"/>
      <c r="T4" s="1"/>
      <c r="U4" s="1"/>
    </row>
    <row r="5" spans="1:21" x14ac:dyDescent="0.35">
      <c r="A5" s="10"/>
      <c r="B5" s="11"/>
      <c r="C5" s="11"/>
      <c r="D5" s="10"/>
      <c r="E5" s="10"/>
      <c r="F5" s="10"/>
      <c r="G5" s="14"/>
      <c r="H5" s="17"/>
      <c r="I5" s="13"/>
      <c r="J5" s="13"/>
      <c r="K5" s="13"/>
      <c r="L5" s="13"/>
      <c r="M5" s="13"/>
      <c r="N5" s="13"/>
      <c r="O5" s="13"/>
      <c r="P5" s="13"/>
      <c r="Q5" s="12"/>
      <c r="R5" s="10"/>
      <c r="S5" s="18"/>
      <c r="T5" s="18"/>
      <c r="U5" s="18"/>
    </row>
    <row r="6" spans="1:21" x14ac:dyDescent="0.35">
      <c r="A6" s="1">
        <v>1</v>
      </c>
      <c r="B6" s="32" t="s">
        <v>185</v>
      </c>
      <c r="C6" s="32" t="s">
        <v>238</v>
      </c>
      <c r="D6" s="34" t="s">
        <v>225</v>
      </c>
      <c r="E6" s="34" t="s">
        <v>222</v>
      </c>
      <c r="F6" s="34" t="s">
        <v>123</v>
      </c>
      <c r="G6" s="38">
        <v>21.75</v>
      </c>
      <c r="H6" s="17">
        <f t="shared" ref="H6:H17" si="0">20*G6/52</f>
        <v>8.365384615384615</v>
      </c>
      <c r="I6" s="30">
        <v>3.22</v>
      </c>
      <c r="J6" s="30">
        <v>3.31</v>
      </c>
      <c r="K6" s="13">
        <f t="shared" ref="K6:K17" si="1">25*I6/J6</f>
        <v>24.320241691842899</v>
      </c>
      <c r="L6" s="28">
        <v>38.92</v>
      </c>
      <c r="M6" s="29">
        <v>40.200000000000003</v>
      </c>
      <c r="N6" s="12">
        <f t="shared" ref="N6:N17" si="2">25*L6/M6</f>
        <v>24.203980099502484</v>
      </c>
      <c r="O6" s="28">
        <v>9.9</v>
      </c>
      <c r="P6" s="13">
        <f t="shared" ref="P6:P17" si="3">30*O6/10</f>
        <v>29.7</v>
      </c>
      <c r="Q6" s="15">
        <f t="shared" ref="Q6:Q16" si="4">SUM(H6+K6+N6+P6)</f>
        <v>86.589606406729999</v>
      </c>
      <c r="R6" s="27" t="s">
        <v>240</v>
      </c>
      <c r="S6" s="34" t="s">
        <v>137</v>
      </c>
      <c r="T6" s="27"/>
      <c r="U6" s="27"/>
    </row>
    <row r="7" spans="1:21" x14ac:dyDescent="0.35">
      <c r="A7" s="4">
        <v>2</v>
      </c>
      <c r="B7" s="46" t="s">
        <v>204</v>
      </c>
      <c r="C7" s="47" t="s">
        <v>232</v>
      </c>
      <c r="D7" s="51" t="s">
        <v>210</v>
      </c>
      <c r="E7" s="51" t="s">
        <v>211</v>
      </c>
      <c r="F7" s="51" t="s">
        <v>47</v>
      </c>
      <c r="G7" s="38">
        <v>23</v>
      </c>
      <c r="H7" s="17">
        <f t="shared" si="0"/>
        <v>8.8461538461538467</v>
      </c>
      <c r="I7" s="30">
        <v>3.22</v>
      </c>
      <c r="J7" s="30">
        <v>3.5</v>
      </c>
      <c r="K7" s="13">
        <f t="shared" si="1"/>
        <v>23</v>
      </c>
      <c r="L7" s="28">
        <v>38.92</v>
      </c>
      <c r="M7" s="28">
        <v>46.11</v>
      </c>
      <c r="N7" s="12">
        <f t="shared" si="2"/>
        <v>21.10171329429625</v>
      </c>
      <c r="O7" s="28">
        <v>9.65</v>
      </c>
      <c r="P7" s="13">
        <f t="shared" si="3"/>
        <v>28.95</v>
      </c>
      <c r="Q7" s="15">
        <f t="shared" si="4"/>
        <v>81.897867140450103</v>
      </c>
      <c r="R7" s="26" t="s">
        <v>241</v>
      </c>
      <c r="S7" s="45" t="s">
        <v>57</v>
      </c>
      <c r="T7" s="45"/>
      <c r="U7" s="27"/>
    </row>
    <row r="8" spans="1:21" x14ac:dyDescent="0.35">
      <c r="A8" s="4">
        <v>3</v>
      </c>
      <c r="B8" s="46" t="s">
        <v>177</v>
      </c>
      <c r="C8" s="47" t="s">
        <v>228</v>
      </c>
      <c r="D8" s="51" t="s">
        <v>209</v>
      </c>
      <c r="E8" s="51" t="s">
        <v>80</v>
      </c>
      <c r="F8" s="51" t="s">
        <v>47</v>
      </c>
      <c r="G8" s="38">
        <v>21</v>
      </c>
      <c r="H8" s="17">
        <f t="shared" si="0"/>
        <v>8.0769230769230766</v>
      </c>
      <c r="I8" s="30">
        <v>3.22</v>
      </c>
      <c r="J8" s="30">
        <v>3.38</v>
      </c>
      <c r="K8" s="13">
        <f t="shared" si="1"/>
        <v>23.816568047337277</v>
      </c>
      <c r="L8" s="28">
        <v>38.92</v>
      </c>
      <c r="M8" s="28">
        <v>51.36</v>
      </c>
      <c r="N8" s="12">
        <f t="shared" si="2"/>
        <v>18.944704049844237</v>
      </c>
      <c r="O8" s="28">
        <v>9.8000000000000007</v>
      </c>
      <c r="P8" s="13">
        <f t="shared" si="3"/>
        <v>29.4</v>
      </c>
      <c r="Q8" s="15">
        <f t="shared" si="4"/>
        <v>80.23819517410459</v>
      </c>
      <c r="R8" s="26" t="s">
        <v>241</v>
      </c>
      <c r="S8" s="45" t="s">
        <v>57</v>
      </c>
      <c r="T8" s="45"/>
      <c r="U8" s="27"/>
    </row>
    <row r="9" spans="1:21" x14ac:dyDescent="0.35">
      <c r="A9" s="1">
        <v>4</v>
      </c>
      <c r="B9" s="32" t="s">
        <v>182</v>
      </c>
      <c r="C9" s="32" t="s">
        <v>229</v>
      </c>
      <c r="D9" s="34" t="s">
        <v>220</v>
      </c>
      <c r="E9" s="34" t="s">
        <v>93</v>
      </c>
      <c r="F9" s="34" t="s">
        <v>54</v>
      </c>
      <c r="G9" s="38">
        <v>12.5</v>
      </c>
      <c r="H9" s="17">
        <f t="shared" si="0"/>
        <v>4.8076923076923075</v>
      </c>
      <c r="I9" s="30">
        <v>3.22</v>
      </c>
      <c r="J9" s="30">
        <v>3.39</v>
      </c>
      <c r="K9" s="13">
        <f t="shared" si="1"/>
        <v>23.74631268436578</v>
      </c>
      <c r="L9" s="28">
        <v>38.92</v>
      </c>
      <c r="M9" s="29">
        <v>44.52</v>
      </c>
      <c r="N9" s="12">
        <f t="shared" si="2"/>
        <v>21.855345911949684</v>
      </c>
      <c r="O9" s="28">
        <v>9.6</v>
      </c>
      <c r="P9" s="13">
        <f t="shared" si="3"/>
        <v>28.8</v>
      </c>
      <c r="Q9" s="15">
        <f t="shared" si="4"/>
        <v>79.209350904007763</v>
      </c>
      <c r="R9" s="27"/>
      <c r="S9" s="34" t="s">
        <v>59</v>
      </c>
      <c r="T9" s="27"/>
      <c r="U9" s="27"/>
    </row>
    <row r="10" spans="1:21" x14ac:dyDescent="0.35">
      <c r="A10" s="4">
        <v>5</v>
      </c>
      <c r="B10" s="32" t="s">
        <v>178</v>
      </c>
      <c r="C10" s="32" t="s">
        <v>230</v>
      </c>
      <c r="D10" s="34" t="s">
        <v>214</v>
      </c>
      <c r="E10" s="34" t="s">
        <v>215</v>
      </c>
      <c r="F10" s="34" t="s">
        <v>101</v>
      </c>
      <c r="G10" s="38">
        <v>12.5</v>
      </c>
      <c r="H10" s="17">
        <f t="shared" si="0"/>
        <v>4.8076923076923075</v>
      </c>
      <c r="I10" s="30">
        <v>3.22</v>
      </c>
      <c r="J10" s="30">
        <v>3.39</v>
      </c>
      <c r="K10" s="13">
        <f t="shared" si="1"/>
        <v>23.74631268436578</v>
      </c>
      <c r="L10" s="28">
        <v>38.92</v>
      </c>
      <c r="M10" s="28">
        <v>38.92</v>
      </c>
      <c r="N10" s="12">
        <f t="shared" si="2"/>
        <v>25</v>
      </c>
      <c r="O10" s="28">
        <v>8.4499999999999993</v>
      </c>
      <c r="P10" s="13">
        <f t="shared" si="3"/>
        <v>25.349999999999998</v>
      </c>
      <c r="Q10" s="15">
        <f t="shared" si="4"/>
        <v>78.904004992058077</v>
      </c>
      <c r="R10" s="26"/>
      <c r="S10" s="34" t="s">
        <v>107</v>
      </c>
      <c r="T10" s="27"/>
      <c r="U10" s="27"/>
    </row>
    <row r="11" spans="1:21" x14ac:dyDescent="0.35">
      <c r="A11" s="1">
        <v>6</v>
      </c>
      <c r="B11" s="32" t="s">
        <v>181</v>
      </c>
      <c r="C11" s="32" t="s">
        <v>236</v>
      </c>
      <c r="D11" s="34" t="s">
        <v>219</v>
      </c>
      <c r="E11" s="34" t="s">
        <v>78</v>
      </c>
      <c r="F11" s="35" t="s">
        <v>52</v>
      </c>
      <c r="G11" s="38">
        <v>25.75</v>
      </c>
      <c r="H11" s="17">
        <f t="shared" si="0"/>
        <v>9.9038461538461533</v>
      </c>
      <c r="I11" s="30">
        <v>3.22</v>
      </c>
      <c r="J11" s="30">
        <v>3.45</v>
      </c>
      <c r="K11" s="13">
        <f t="shared" si="1"/>
        <v>23.333333333333332</v>
      </c>
      <c r="L11" s="28">
        <v>38.92</v>
      </c>
      <c r="M11" s="29">
        <v>41.73</v>
      </c>
      <c r="N11" s="12">
        <f t="shared" si="2"/>
        <v>23.316558830577524</v>
      </c>
      <c r="O11" s="28">
        <v>6</v>
      </c>
      <c r="P11" s="13">
        <f t="shared" si="3"/>
        <v>18</v>
      </c>
      <c r="Q11" s="15">
        <f t="shared" si="4"/>
        <v>74.553738317757009</v>
      </c>
      <c r="R11" s="27"/>
      <c r="S11" s="34" t="s">
        <v>227</v>
      </c>
      <c r="T11" s="40" t="s">
        <v>171</v>
      </c>
      <c r="U11" s="27"/>
    </row>
    <row r="12" spans="1:21" x14ac:dyDescent="0.35">
      <c r="A12" s="4">
        <v>7</v>
      </c>
      <c r="B12" s="32" t="s">
        <v>180</v>
      </c>
      <c r="C12" s="32" t="s">
        <v>231</v>
      </c>
      <c r="D12" s="34" t="s">
        <v>218</v>
      </c>
      <c r="E12" s="34" t="s">
        <v>80</v>
      </c>
      <c r="F12" s="34" t="s">
        <v>208</v>
      </c>
      <c r="G12" s="38">
        <v>18.5</v>
      </c>
      <c r="H12" s="17">
        <f t="shared" si="0"/>
        <v>7.115384615384615</v>
      </c>
      <c r="I12" s="30">
        <v>3.22</v>
      </c>
      <c r="J12" s="30">
        <v>4.45</v>
      </c>
      <c r="K12" s="13">
        <f t="shared" si="1"/>
        <v>18.089887640449437</v>
      </c>
      <c r="L12" s="28">
        <v>38.92</v>
      </c>
      <c r="M12" s="28">
        <v>41.61</v>
      </c>
      <c r="N12" s="12">
        <f t="shared" si="2"/>
        <v>23.383801970680125</v>
      </c>
      <c r="O12" s="28">
        <v>8.5500000000000007</v>
      </c>
      <c r="P12" s="13">
        <f t="shared" si="3"/>
        <v>25.65</v>
      </c>
      <c r="Q12" s="15">
        <f t="shared" si="4"/>
        <v>74.239074226514177</v>
      </c>
      <c r="R12" s="26"/>
      <c r="S12" s="34" t="s">
        <v>226</v>
      </c>
      <c r="T12" s="27"/>
      <c r="U12" s="27"/>
    </row>
    <row r="13" spans="1:21" x14ac:dyDescent="0.35">
      <c r="A13" s="4">
        <v>8</v>
      </c>
      <c r="B13" s="32" t="s">
        <v>205</v>
      </c>
      <c r="C13" s="32" t="s">
        <v>235</v>
      </c>
      <c r="D13" s="34" t="s">
        <v>212</v>
      </c>
      <c r="E13" s="34" t="s">
        <v>213</v>
      </c>
      <c r="F13" s="35" t="s">
        <v>37</v>
      </c>
      <c r="G13" s="38">
        <v>21.25</v>
      </c>
      <c r="H13" s="17">
        <f t="shared" si="0"/>
        <v>8.1730769230769234</v>
      </c>
      <c r="I13" s="30">
        <v>3.22</v>
      </c>
      <c r="J13" s="30">
        <v>3.22</v>
      </c>
      <c r="K13" s="13">
        <f t="shared" si="1"/>
        <v>25</v>
      </c>
      <c r="L13" s="28">
        <v>38.92</v>
      </c>
      <c r="M13" s="28">
        <v>55.51</v>
      </c>
      <c r="N13" s="12">
        <f t="shared" si="2"/>
        <v>17.528373266078184</v>
      </c>
      <c r="O13" s="28">
        <v>7.5</v>
      </c>
      <c r="P13" s="13">
        <f t="shared" si="3"/>
        <v>22.5</v>
      </c>
      <c r="Q13" s="15">
        <f t="shared" si="4"/>
        <v>73.201450189155111</v>
      </c>
      <c r="R13" s="26"/>
      <c r="S13" s="34" t="s">
        <v>56</v>
      </c>
      <c r="T13" s="27"/>
      <c r="U13" s="27"/>
    </row>
    <row r="14" spans="1:21" x14ac:dyDescent="0.35">
      <c r="A14" s="1">
        <v>9</v>
      </c>
      <c r="B14" s="32" t="s">
        <v>184</v>
      </c>
      <c r="C14" s="32" t="s">
        <v>234</v>
      </c>
      <c r="D14" s="34" t="s">
        <v>223</v>
      </c>
      <c r="E14" s="34" t="s">
        <v>224</v>
      </c>
      <c r="F14" s="34" t="s">
        <v>37</v>
      </c>
      <c r="G14" s="38">
        <v>10.25</v>
      </c>
      <c r="H14" s="17">
        <f t="shared" si="0"/>
        <v>3.9423076923076925</v>
      </c>
      <c r="I14" s="30">
        <v>3.22</v>
      </c>
      <c r="J14" s="30">
        <v>3.56</v>
      </c>
      <c r="K14" s="13">
        <f t="shared" si="1"/>
        <v>22.612359550561798</v>
      </c>
      <c r="L14" s="28">
        <v>38.92</v>
      </c>
      <c r="M14" s="29">
        <v>39.64</v>
      </c>
      <c r="N14" s="12">
        <f t="shared" si="2"/>
        <v>24.545913218970735</v>
      </c>
      <c r="O14" s="28">
        <v>7.3</v>
      </c>
      <c r="P14" s="13">
        <f t="shared" si="3"/>
        <v>21.9</v>
      </c>
      <c r="Q14" s="15">
        <f t="shared" si="4"/>
        <v>73.000580461840229</v>
      </c>
      <c r="R14" s="27"/>
      <c r="S14" s="34" t="s">
        <v>56</v>
      </c>
      <c r="T14" s="27"/>
      <c r="U14" s="27"/>
    </row>
    <row r="15" spans="1:21" x14ac:dyDescent="0.35">
      <c r="A15" s="4">
        <v>10</v>
      </c>
      <c r="B15" s="32" t="s">
        <v>179</v>
      </c>
      <c r="C15" s="32" t="s">
        <v>233</v>
      </c>
      <c r="D15" s="34" t="s">
        <v>216</v>
      </c>
      <c r="E15" s="34" t="s">
        <v>217</v>
      </c>
      <c r="F15" s="34" t="s">
        <v>208</v>
      </c>
      <c r="G15" s="38">
        <v>18.25</v>
      </c>
      <c r="H15" s="17">
        <f t="shared" si="0"/>
        <v>7.0192307692307692</v>
      </c>
      <c r="I15" s="30">
        <v>3.22</v>
      </c>
      <c r="J15" s="30">
        <v>3.48</v>
      </c>
      <c r="K15" s="13">
        <f t="shared" si="1"/>
        <v>23.132183908045977</v>
      </c>
      <c r="L15" s="28">
        <v>38.92</v>
      </c>
      <c r="M15" s="28">
        <v>49.23</v>
      </c>
      <c r="N15" s="12">
        <f t="shared" si="2"/>
        <v>19.764371318301851</v>
      </c>
      <c r="O15" s="28">
        <v>7.45</v>
      </c>
      <c r="P15" s="13">
        <f t="shared" si="3"/>
        <v>22.35</v>
      </c>
      <c r="Q15" s="15">
        <f t="shared" si="4"/>
        <v>72.265785995578597</v>
      </c>
      <c r="R15" s="26"/>
      <c r="S15" s="34" t="s">
        <v>226</v>
      </c>
      <c r="T15" s="27"/>
      <c r="U15" s="27"/>
    </row>
    <row r="16" spans="1:21" x14ac:dyDescent="0.35">
      <c r="A16" s="4">
        <v>11</v>
      </c>
      <c r="B16" s="32" t="s">
        <v>176</v>
      </c>
      <c r="C16" s="32" t="s">
        <v>239</v>
      </c>
      <c r="D16" s="34" t="s">
        <v>206</v>
      </c>
      <c r="E16" s="34" t="s">
        <v>207</v>
      </c>
      <c r="F16" s="34" t="s">
        <v>208</v>
      </c>
      <c r="G16" s="38">
        <v>19.25</v>
      </c>
      <c r="H16" s="17">
        <f t="shared" si="0"/>
        <v>7.4038461538461542</v>
      </c>
      <c r="I16" s="30">
        <v>3.22</v>
      </c>
      <c r="J16" s="30">
        <v>4.4400000000000004</v>
      </c>
      <c r="K16" s="13">
        <f t="shared" si="1"/>
        <v>18.13063063063063</v>
      </c>
      <c r="L16" s="28">
        <v>38.92</v>
      </c>
      <c r="M16" s="28">
        <v>74.040000000000006</v>
      </c>
      <c r="N16" s="12">
        <f t="shared" si="2"/>
        <v>13.141545110750945</v>
      </c>
      <c r="O16" s="28">
        <v>6</v>
      </c>
      <c r="P16" s="13">
        <f t="shared" si="3"/>
        <v>18</v>
      </c>
      <c r="Q16" s="15">
        <f t="shared" si="4"/>
        <v>56.676021895227727</v>
      </c>
      <c r="R16" s="26"/>
      <c r="S16" s="34" t="s">
        <v>226</v>
      </c>
      <c r="T16" s="27"/>
      <c r="U16" s="27"/>
    </row>
    <row r="17" spans="1:21" x14ac:dyDescent="0.35">
      <c r="A17" s="1">
        <v>12</v>
      </c>
      <c r="B17" s="31" t="s">
        <v>183</v>
      </c>
      <c r="C17" s="31" t="s">
        <v>237</v>
      </c>
      <c r="D17" s="33" t="s">
        <v>221</v>
      </c>
      <c r="E17" s="33" t="s">
        <v>222</v>
      </c>
      <c r="F17" s="33" t="s">
        <v>34</v>
      </c>
      <c r="G17" s="38">
        <v>16</v>
      </c>
      <c r="H17" s="17">
        <f t="shared" si="0"/>
        <v>6.1538461538461542</v>
      </c>
      <c r="I17" s="30"/>
      <c r="J17" s="30" t="s">
        <v>71</v>
      </c>
      <c r="K17" s="13" t="e">
        <f t="shared" si="1"/>
        <v>#VALUE!</v>
      </c>
      <c r="L17" s="28"/>
      <c r="M17" s="29"/>
      <c r="N17" s="12" t="e">
        <f t="shared" si="2"/>
        <v>#DIV/0!</v>
      </c>
      <c r="O17" s="28"/>
      <c r="P17" s="13">
        <f t="shared" si="3"/>
        <v>0</v>
      </c>
      <c r="Q17" s="15">
        <f>SUM(H17)</f>
        <v>6.1538461538461542</v>
      </c>
      <c r="R17" s="27"/>
      <c r="S17" s="33" t="s">
        <v>55</v>
      </c>
      <c r="T17" s="27"/>
      <c r="U17" s="27"/>
    </row>
    <row r="20" spans="1:21" x14ac:dyDescent="0.35">
      <c r="A20" s="4" t="s">
        <v>10</v>
      </c>
      <c r="B20" s="4"/>
      <c r="C20" s="4"/>
      <c r="D20" s="4"/>
    </row>
    <row r="21" spans="1:21" x14ac:dyDescent="0.35">
      <c r="A21" s="76"/>
      <c r="B21" s="77"/>
      <c r="C21" s="77"/>
      <c r="D21" s="78"/>
    </row>
    <row r="22" spans="1:21" x14ac:dyDescent="0.35">
      <c r="A22" s="4" t="s">
        <v>11</v>
      </c>
      <c r="B22" s="4"/>
      <c r="C22" s="4"/>
      <c r="D22" s="4"/>
    </row>
    <row r="23" spans="1:21" x14ac:dyDescent="0.35">
      <c r="A23" s="79"/>
      <c r="B23" s="79"/>
      <c r="C23" s="79"/>
      <c r="D23" s="79"/>
    </row>
    <row r="24" spans="1:21" x14ac:dyDescent="0.35">
      <c r="A24" s="79"/>
      <c r="B24" s="79"/>
      <c r="C24" s="79"/>
      <c r="D24" s="79"/>
    </row>
    <row r="25" spans="1:21" x14ac:dyDescent="0.35">
      <c r="A25" s="79"/>
      <c r="B25" s="79"/>
      <c r="C25" s="79"/>
      <c r="D25" s="79"/>
    </row>
    <row r="26" spans="1:21" x14ac:dyDescent="0.35">
      <c r="A26" s="79"/>
      <c r="B26" s="79"/>
      <c r="C26" s="79"/>
      <c r="D26" s="79"/>
    </row>
    <row r="27" spans="1:21" x14ac:dyDescent="0.35">
      <c r="A27" s="73"/>
      <c r="B27" s="74"/>
      <c r="C27" s="74"/>
      <c r="D27" s="75"/>
    </row>
  </sheetData>
  <autoFilter ref="A5:U5">
    <sortState ref="A6:U17">
      <sortCondition descending="1" ref="Q5"/>
    </sortState>
  </autoFilter>
  <mergeCells count="15">
    <mergeCell ref="A1:U1"/>
    <mergeCell ref="G2:H2"/>
    <mergeCell ref="L2:N2"/>
    <mergeCell ref="O2:P2"/>
    <mergeCell ref="G3:H3"/>
    <mergeCell ref="L3:N3"/>
    <mergeCell ref="O3:P3"/>
    <mergeCell ref="I2:K2"/>
    <mergeCell ref="I3:K3"/>
    <mergeCell ref="A27:D27"/>
    <mergeCell ref="A21:D21"/>
    <mergeCell ref="A23:D23"/>
    <mergeCell ref="A24:D24"/>
    <mergeCell ref="A25:D25"/>
    <mergeCell ref="A26:D26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 девушки</vt:lpstr>
      <vt:lpstr>9 класс юноши</vt:lpstr>
      <vt:lpstr>10 класс девушки</vt:lpstr>
      <vt:lpstr>10 класс мальчики</vt:lpstr>
      <vt:lpstr>11 класс девушки</vt:lpstr>
      <vt:lpstr>11 класс мальчики</vt:lpstr>
    </vt:vector>
  </TitlesOfParts>
  <Company>ИМЦ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</dc:creator>
  <cp:lastModifiedBy>Алекс</cp:lastModifiedBy>
  <cp:lastPrinted>2018-12-19T06:33:04Z</cp:lastPrinted>
  <dcterms:created xsi:type="dcterms:W3CDTF">2017-09-14T21:50:39Z</dcterms:created>
  <dcterms:modified xsi:type="dcterms:W3CDTF">2018-12-19T06:33:05Z</dcterms:modified>
</cp:coreProperties>
</file>